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relastanciu/Downloads/"/>
    </mc:Choice>
  </mc:AlternateContent>
  <xr:revisionPtr revIDLastSave="0" documentId="13_ncr:1_{5C0283EA-6158-7A43-A389-24AE3720B2CE}" xr6:coauthVersionLast="47" xr6:coauthVersionMax="47" xr10:uidLastSave="{00000000-0000-0000-0000-000000000000}"/>
  <bookViews>
    <workbookView xWindow="0" yWindow="0" windowWidth="28800" windowHeight="18000" xr2:uid="{D19D73AC-4568-5A4D-A75B-3085EB4A2FB5}"/>
  </bookViews>
  <sheets>
    <sheet name="Sablon" sheetId="1" r:id="rId1"/>
    <sheet name="Sheet2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1" l="1"/>
  <c r="J76" i="1"/>
  <c r="J70" i="1"/>
  <c r="J64" i="1"/>
  <c r="J58" i="1"/>
  <c r="J52" i="1"/>
  <c r="J46" i="1"/>
  <c r="J34" i="1"/>
  <c r="J27" i="1"/>
  <c r="J20" i="1"/>
  <c r="J13" i="1"/>
  <c r="J145" i="1" l="1"/>
  <c r="I121" i="1" l="1"/>
  <c r="I122" i="1"/>
  <c r="K122" i="1" s="1"/>
  <c r="I123" i="1"/>
  <c r="K123" i="1" s="1"/>
  <c r="I117" i="1"/>
  <c r="I118" i="1"/>
  <c r="K118" i="1" s="1"/>
  <c r="I119" i="1"/>
  <c r="K119" i="1" s="1"/>
  <c r="I120" i="1"/>
  <c r="I109" i="1"/>
  <c r="K109" i="1" s="1"/>
  <c r="I110" i="1"/>
  <c r="K110" i="1" s="1"/>
  <c r="I111" i="1"/>
  <c r="K111" i="1" s="1"/>
  <c r="I112" i="1"/>
  <c r="I113" i="1"/>
  <c r="I114" i="1"/>
  <c r="I115" i="1"/>
  <c r="I116" i="1"/>
  <c r="I102" i="1"/>
  <c r="K102" i="1" s="1"/>
  <c r="I103" i="1"/>
  <c r="K103" i="1" s="1"/>
  <c r="I104" i="1"/>
  <c r="I105" i="1"/>
  <c r="I106" i="1"/>
  <c r="I107" i="1"/>
  <c r="I108" i="1"/>
  <c r="I95" i="1"/>
  <c r="K95" i="1" s="1"/>
  <c r="I96" i="1"/>
  <c r="I97" i="1"/>
  <c r="I98" i="1"/>
  <c r="K98" i="1" s="1"/>
  <c r="I99" i="1"/>
  <c r="I100" i="1"/>
  <c r="I101" i="1"/>
  <c r="I94" i="1"/>
  <c r="K94" i="1" s="1"/>
  <c r="I93" i="1"/>
  <c r="K93" i="1" s="1"/>
  <c r="J116" i="1" l="1"/>
  <c r="K116" i="1"/>
  <c r="J96" i="1"/>
  <c r="K96" i="1"/>
  <c r="J120" i="1"/>
  <c r="K120" i="1"/>
  <c r="J117" i="1"/>
  <c r="K117" i="1"/>
  <c r="J108" i="1"/>
  <c r="K108" i="1"/>
  <c r="J115" i="1"/>
  <c r="K115" i="1"/>
  <c r="J101" i="1"/>
  <c r="K101" i="1"/>
  <c r="J107" i="1"/>
  <c r="K107" i="1"/>
  <c r="J114" i="1"/>
  <c r="K114" i="1"/>
  <c r="J100" i="1"/>
  <c r="K100" i="1"/>
  <c r="J106" i="1"/>
  <c r="K106" i="1"/>
  <c r="J113" i="1"/>
  <c r="K113" i="1"/>
  <c r="J99" i="1"/>
  <c r="K99" i="1"/>
  <c r="J105" i="1"/>
  <c r="K105" i="1"/>
  <c r="J112" i="1"/>
  <c r="K112" i="1"/>
  <c r="J104" i="1"/>
  <c r="K104" i="1"/>
  <c r="J97" i="1"/>
  <c r="K97" i="1"/>
  <c r="J121" i="1"/>
  <c r="K121" i="1"/>
  <c r="J102" i="1"/>
  <c r="J109" i="1"/>
  <c r="J93" i="1"/>
  <c r="L93" i="1" s="1"/>
  <c r="J95" i="1"/>
  <c r="J119" i="1"/>
  <c r="J118" i="1"/>
  <c r="J123" i="1"/>
  <c r="J98" i="1"/>
  <c r="J111" i="1"/>
  <c r="J122" i="1"/>
  <c r="J94" i="1"/>
  <c r="J103" i="1"/>
  <c r="J110" i="1"/>
  <c r="J86" i="1"/>
  <c r="J41" i="1"/>
  <c r="J137" i="1" l="1"/>
  <c r="L94" i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J134" i="1"/>
  <c r="J136" i="1"/>
</calcChain>
</file>

<file path=xl/sharedStrings.xml><?xml version="1.0" encoding="utf-8"?>
<sst xmlns="http://schemas.openxmlformats.org/spreadsheetml/2006/main" count="136" uniqueCount="97">
  <si>
    <t>📊 ȘABLON – Plan Financiar Lunar Simplificat</t>
  </si>
  <si>
    <t>1️⃣ VENITURI ESTIMATE</t>
  </si>
  <si>
    <t>Sursă venit</t>
  </si>
  <si>
    <t>Suma estimată</t>
  </si>
  <si>
    <t>Dată așteptată încasare</t>
  </si>
  <si>
    <t>Vânzări produse</t>
  </si>
  <si>
    <t>Servicii prestate</t>
  </si>
  <si>
    <t>Abonamente / recurente</t>
  </si>
  <si>
    <t>Alte venituri</t>
  </si>
  <si>
    <t>TOTAL VENITURI</t>
  </si>
  <si>
    <t>2️⃣ CHELTUIELI ESTIMATE</t>
  </si>
  <si>
    <t>Tip cheltuială</t>
  </si>
  <si>
    <t>Chirie birou / spațiu</t>
  </si>
  <si>
    <t>Salarii / colaboratori</t>
  </si>
  <si>
    <t>Marketing &amp; reclame</t>
  </si>
  <si>
    <t>Costuri operaționale</t>
  </si>
  <si>
    <t>Stocuri / furnizori</t>
  </si>
  <si>
    <t>Taxe &amp; impozite (TVA etc.)</t>
  </si>
  <si>
    <t>Altele (ex: software, transport)</t>
  </si>
  <si>
    <t>TOTAL CHELTUIELI</t>
  </si>
  <si>
    <t>3️⃣ CASH-FLOW ZILNIC (PROGNOZĂ)</t>
  </si>
  <si>
    <t>Ziua lunii</t>
  </si>
  <si>
    <t>Încasări prognozate</t>
  </si>
  <si>
    <t>Plăți prognozate</t>
  </si>
  <si>
    <t>Sold estimat (cash disponibil)</t>
  </si>
  <si>
    <t>💡 Recomandare: actualizează acest tabel 1 dată pe săptămână sau ori de câte ori ai schimbări importante.</t>
  </si>
  <si>
    <t>4️⃣ KPI-URI DE URMĂRIT</t>
  </si>
  <si>
    <t>Indicator</t>
  </si>
  <si>
    <t>Valoare estimată</t>
  </si>
  <si>
    <t>Observații scurte</t>
  </si>
  <si>
    <t>Marjă netă (%)</t>
  </si>
  <si>
    <t>(Profit net / Venituri)</t>
  </si>
  <si>
    <t>Costuri recurente/lună</t>
  </si>
  <si>
    <t>ROE (Rentabilitate capital)</t>
  </si>
  <si>
    <t>(Profit net / Capital propriu)</t>
  </si>
  <si>
    <t>Rată cheltuieli/venituri</t>
  </si>
  <si>
    <t>5️⃣ PROVIZIOANE &amp; REZERVE</t>
  </si>
  <si>
    <t>Tip rezervă</t>
  </si>
  <si>
    <t>Suma pusă deoparte</t>
  </si>
  <si>
    <t>Frecvență / Observații</t>
  </si>
  <si>
    <t>Taxe trimestriale / TVA etc.</t>
  </si>
  <si>
    <t>Lunar / trimestrial</t>
  </si>
  <si>
    <t>Urgențe / neprevăzute</t>
  </si>
  <si>
    <t>Recomandat min. 10% din venit</t>
  </si>
  <si>
    <t>Investiții viitoare</t>
  </si>
  <si>
    <t>Opțional</t>
  </si>
  <si>
    <t>TOTAL PROVIZIOANE</t>
  </si>
  <si>
    <t>6️⃣ RECAP DE FINAL DE LUNĂ</t>
  </si>
  <si>
    <t>Întrebare</t>
  </si>
  <si>
    <t>Răspuns / Observații</t>
  </si>
  <si>
    <t>Veniturile reale au fost mai mari / mici decât estimarea?</t>
  </si>
  <si>
    <t>Ce cheltuieli neprevăzute au apărut?</t>
  </si>
  <si>
    <t>Ce a funcționat bine? Ce ai repeta?</t>
  </si>
  <si>
    <t>Ce ajustezi luna viitoare?</t>
  </si>
  <si>
    <t xml:space="preserve">🗓️ Luna: </t>
  </si>
  <si>
    <t xml:space="preserve">ianuarie 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</si>
  <si>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</si>
  <si>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</si>
  <si>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</si>
  <si>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</si>
  <si>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</si>
  <si>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</si>
  <si>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</si>
  <si>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</si>
  <si>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</si>
  <si>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 xml:space="preserve">noiembrie </t>
  </si>
  <si>
    <t>decembrie</t>
  </si>
  <si>
    <t>Produsul 1</t>
  </si>
  <si>
    <t>Produsul 2</t>
  </si>
  <si>
    <t>Produsul 3</t>
  </si>
  <si>
    <t>Serviciul 1</t>
  </si>
  <si>
    <t>Serviciul 2</t>
  </si>
  <si>
    <t>Serviciul 3</t>
  </si>
  <si>
    <t xml:space="preserve">….... </t>
  </si>
  <si>
    <t>…..</t>
  </si>
  <si>
    <t>…...</t>
  </si>
  <si>
    <t>….....</t>
  </si>
  <si>
    <t>…......</t>
  </si>
  <si>
    <t>…....</t>
  </si>
  <si>
    <t>Sold luna precedenta</t>
  </si>
  <si>
    <t>….......</t>
  </si>
  <si>
    <t>….........</t>
  </si>
  <si>
    <t>Dată plată</t>
  </si>
  <si>
    <t>Produsul 4</t>
  </si>
  <si>
    <t>Produsul 5</t>
  </si>
  <si>
    <t>Produsul 6</t>
  </si>
  <si>
    <t>Serviciul 4</t>
  </si>
  <si>
    <t>Serviciul 5</t>
  </si>
  <si>
    <t>Serviciul 6</t>
  </si>
  <si>
    <t>Din meniul derulant - cu click pe numele lunii-alege luna pentru care vrei sa estimezi cash-flowul</t>
  </si>
  <si>
    <t>Completeaza- in coloana B - numele produsului tau</t>
  </si>
  <si>
    <t xml:space="preserve">Nu modifica randurile verzi </t>
  </si>
  <si>
    <t>Completeaza- in coloana C - suma pe care urmeaza sa o incasezi si in coloana D - alege din meniul derulant data   preconizata a incasarii</t>
  </si>
  <si>
    <t>In casuta verde - scrie suma disponibila la sfarsitul lunii precedente - in casa si in conturile bancare</t>
  </si>
  <si>
    <t>Nu modifica nici o alta celula din tabel</t>
  </si>
  <si>
    <t>In casuta verde - scrie suma valoarea capitalurilor proprii - randul 46 din ultimul bilant</t>
  </si>
  <si>
    <t xml:space="preserve">Capital propriu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</si>
</sst>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#,##0.00\ &quot;RON&quot;"/>
    <numFmt numFmtId="171" formatCode="d/m/yyyy;@"/>
  </numFmts>
  <fonts count="2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3.5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scheme val="minor"/>
    </font>
    <font>
      <sz val="13"/>
      <color theme="1"/>
      <name val="Montserrat Bold"/>
    </font>
    <font>
      <b/>
      <sz val="13.5"/>
      <color rgb="FF000000"/>
      <name val="Poppins Medium"/>
    </font>
    <font>
      <sz val="12"/>
      <color theme="1"/>
      <name val="Lato Regular"/>
    </font>
    <font>
      <b/>
      <sz val="12"/>
      <color theme="1"/>
      <name val="Lato Regular"/>
    </font>
    <font>
      <b/>
      <sz val="16"/>
      <color rgb="FF000000"/>
      <name val="Montserrat"/>
    </font>
    <font>
      <sz val="16"/>
      <color theme="1"/>
      <name val="Montserrat"/>
    </font>
    <font>
      <sz val="9"/>
      <color rgb="FF000000"/>
      <name val="Lato Regular"/>
    </font>
    <font>
      <sz val="10"/>
      <color theme="1"/>
      <name val="Lato-Light"/>
    </font>
    <font>
      <b/>
      <sz val="14"/>
      <color theme="0"/>
      <name val="Poppins Medium"/>
    </font>
    <font>
      <b/>
      <sz val="11"/>
      <color theme="0"/>
      <name val="Poppins Medium"/>
    </font>
    <font>
      <b/>
      <sz val="12"/>
      <color theme="0"/>
      <name val="Lato Regular"/>
    </font>
    <font>
      <sz val="12"/>
      <color theme="0"/>
      <name val="Lato Regular"/>
    </font>
    <font>
      <sz val="12"/>
      <color theme="0"/>
      <name val="Poppins Medium"/>
    </font>
    <font>
      <sz val="14"/>
      <color theme="0"/>
      <name val="Poppins Medium"/>
    </font>
    <font>
      <sz val="11"/>
      <color theme="0"/>
      <name val="Poppins Medium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14" fontId="0" fillId="0" borderId="0" xfId="0" applyNumberFormat="1"/>
    <xf numFmtId="171" fontId="0" fillId="0" borderId="0" xfId="0" applyNumberFormat="1"/>
    <xf numFmtId="0" fontId="0" fillId="3" borderId="0" xfId="0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Continuous" vertical="center"/>
    </xf>
    <xf numFmtId="0" fontId="0" fillId="5" borderId="0" xfId="0" applyFill="1"/>
    <xf numFmtId="0" fontId="13" fillId="5" borderId="0" xfId="0" applyFont="1" applyFill="1" applyAlignment="1">
      <alignment horizontal="center" vertical="center" wrapText="1"/>
    </xf>
    <xf numFmtId="0" fontId="7" fillId="5" borderId="0" xfId="0" applyFont="1" applyFill="1"/>
    <xf numFmtId="0" fontId="6" fillId="5" borderId="0" xfId="0" applyFont="1" applyFill="1" applyAlignment="1">
      <alignment horizontal="distributed" vertical="center"/>
    </xf>
    <xf numFmtId="0" fontId="7" fillId="5" borderId="0" xfId="0" applyFont="1" applyFill="1" applyAlignment="1">
      <alignment horizontal="centerContinuous" vertical="center"/>
    </xf>
    <xf numFmtId="0" fontId="13" fillId="5" borderId="12" xfId="0" applyFont="1" applyFill="1" applyBorder="1" applyAlignment="1">
      <alignment horizontal="center" vertical="center" wrapText="1"/>
    </xf>
    <xf numFmtId="0" fontId="8" fillId="5" borderId="4" xfId="0" applyFont="1" applyFill="1" applyBorder="1"/>
    <xf numFmtId="167" fontId="8" fillId="5" borderId="5" xfId="0" applyNumberFormat="1" applyFont="1" applyFill="1" applyBorder="1"/>
    <xf numFmtId="171" fontId="8" fillId="5" borderId="6" xfId="0" applyNumberFormat="1" applyFont="1" applyFill="1" applyBorder="1"/>
    <xf numFmtId="0" fontId="13" fillId="5" borderId="13" xfId="0" applyFont="1" applyFill="1" applyBorder="1" applyAlignment="1">
      <alignment horizontal="center" vertical="center" wrapText="1"/>
    </xf>
    <xf numFmtId="167" fontId="8" fillId="5" borderId="10" xfId="0" applyNumberFormat="1" applyFont="1" applyFill="1" applyBorder="1"/>
    <xf numFmtId="171" fontId="8" fillId="5" borderId="11" xfId="0" applyNumberFormat="1" applyFont="1" applyFill="1" applyBorder="1"/>
    <xf numFmtId="0" fontId="8" fillId="5" borderId="4" xfId="0" applyFont="1" applyFill="1" applyBorder="1" applyAlignment="1">
      <alignment vertical="center"/>
    </xf>
    <xf numFmtId="167" fontId="8" fillId="5" borderId="5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 wrapText="1"/>
    </xf>
    <xf numFmtId="0" fontId="5" fillId="5" borderId="0" xfId="0" applyFont="1" applyFill="1"/>
    <xf numFmtId="167" fontId="5" fillId="5" borderId="5" xfId="0" applyNumberFormat="1" applyFont="1" applyFill="1" applyBorder="1"/>
    <xf numFmtId="167" fontId="5" fillId="5" borderId="6" xfId="0" applyNumberFormat="1" applyFont="1" applyFill="1" applyBorder="1"/>
    <xf numFmtId="171" fontId="5" fillId="5" borderId="4" xfId="0" applyNumberFormat="1" applyFont="1" applyFill="1" applyBorder="1"/>
    <xf numFmtId="171" fontId="5" fillId="5" borderId="7" xfId="0" applyNumberFormat="1" applyFont="1" applyFill="1" applyBorder="1"/>
    <xf numFmtId="167" fontId="5" fillId="5" borderId="8" xfId="0" applyNumberFormat="1" applyFont="1" applyFill="1" applyBorder="1"/>
    <xf numFmtId="167" fontId="5" fillId="5" borderId="9" xfId="0" applyNumberFormat="1" applyFont="1" applyFill="1" applyBorder="1"/>
    <xf numFmtId="0" fontId="12" fillId="5" borderId="0" xfId="0" applyFont="1" applyFill="1"/>
    <xf numFmtId="0" fontId="2" fillId="5" borderId="0" xfId="0" applyFont="1" applyFill="1" applyAlignment="1">
      <alignment horizontal="centerContinuous" vertical="center"/>
    </xf>
    <xf numFmtId="0" fontId="3" fillId="5" borderId="0" xfId="0" applyFont="1" applyFill="1"/>
    <xf numFmtId="10" fontId="8" fillId="5" borderId="5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2" fillId="5" borderId="0" xfId="0" applyFont="1" applyFill="1"/>
    <xf numFmtId="167" fontId="8" fillId="5" borderId="5" xfId="0" applyNumberFormat="1" applyFont="1" applyFill="1" applyBorder="1" applyAlignment="1">
      <alignment vertical="center" wrapText="1"/>
    </xf>
    <xf numFmtId="0" fontId="8" fillId="5" borderId="0" xfId="0" applyFont="1" applyFill="1"/>
    <xf numFmtId="0" fontId="9" fillId="4" borderId="4" xfId="0" applyFont="1" applyFill="1" applyBorder="1"/>
    <xf numFmtId="167" fontId="9" fillId="4" borderId="5" xfId="0" applyNumberFormat="1" applyFont="1" applyFill="1" applyBorder="1"/>
    <xf numFmtId="171" fontId="9" fillId="4" borderId="6" xfId="0" applyNumberFormat="1" applyFont="1" applyFill="1" applyBorder="1"/>
    <xf numFmtId="0" fontId="9" fillId="4" borderId="4" xfId="0" applyFont="1" applyFill="1" applyBorder="1" applyAlignment="1">
      <alignment vertical="center" wrapText="1"/>
    </xf>
    <xf numFmtId="167" fontId="9" fillId="4" borderId="5" xfId="0" applyNumberFormat="1" applyFont="1" applyFill="1" applyBorder="1" applyAlignment="1">
      <alignment vertical="center"/>
    </xf>
    <xf numFmtId="171" fontId="9" fillId="4" borderId="6" xfId="0" applyNumberFormat="1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167" fontId="16" fillId="3" borderId="8" xfId="0" applyNumberFormat="1" applyFont="1" applyFill="1" applyBorder="1" applyAlignment="1">
      <alignment vertical="center"/>
    </xf>
    <xf numFmtId="171" fontId="17" fillId="3" borderId="9" xfId="0" applyNumberFormat="1" applyFont="1" applyFill="1" applyBorder="1" applyAlignment="1">
      <alignment vertical="center"/>
    </xf>
    <xf numFmtId="0" fontId="18" fillId="3" borderId="0" xfId="0" applyFont="1" applyFill="1" applyAlignment="1">
      <alignment horizontal="centerContinuous" vertical="center"/>
    </xf>
    <xf numFmtId="0" fontId="1" fillId="3" borderId="0" xfId="0" applyFont="1" applyFill="1" applyAlignment="1">
      <alignment horizontal="centerContinuous" vertical="center"/>
    </xf>
    <xf numFmtId="0" fontId="8" fillId="4" borderId="4" xfId="0" applyFont="1" applyFill="1" applyBorder="1" applyAlignment="1">
      <alignment vertical="center"/>
    </xf>
    <xf numFmtId="167" fontId="8" fillId="4" borderId="5" xfId="0" applyNumberFormat="1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 wrapText="1"/>
    </xf>
    <xf numFmtId="0" fontId="5" fillId="2" borderId="4" xfId="0" applyFont="1" applyFill="1" applyBorder="1"/>
    <xf numFmtId="167" fontId="5" fillId="2" borderId="6" xfId="0" applyNumberFormat="1" applyFont="1" applyFill="1" applyBorder="1"/>
    <xf numFmtId="0" fontId="13" fillId="5" borderId="12" xfId="0" applyFont="1" applyFill="1" applyBorder="1" applyAlignment="1">
      <alignment vertical="center" wrapText="1"/>
    </xf>
    <xf numFmtId="171" fontId="8" fillId="5" borderId="6" xfId="0" applyNumberFormat="1" applyFont="1" applyFill="1" applyBorder="1" applyAlignment="1">
      <alignment vertical="center"/>
    </xf>
    <xf numFmtId="171" fontId="8" fillId="4" borderId="6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167" fontId="8" fillId="4" borderId="8" xfId="0" applyNumberFormat="1" applyFont="1" applyFill="1" applyBorder="1" applyAlignment="1">
      <alignment vertical="center" wrapText="1"/>
    </xf>
    <xf numFmtId="0" fontId="19" fillId="3" borderId="0" xfId="0" applyFont="1" applyFill="1" applyAlignment="1">
      <alignment horizontal="centerContinuous" vertical="center"/>
    </xf>
    <xf numFmtId="0" fontId="1" fillId="3" borderId="0" xfId="0" applyFont="1" applyFill="1"/>
    <xf numFmtId="0" fontId="16" fillId="3" borderId="7" xfId="0" applyFont="1" applyFill="1" applyBorder="1" applyAlignment="1">
      <alignment vertical="center" wrapText="1"/>
    </xf>
    <xf numFmtId="167" fontId="16" fillId="3" borderId="8" xfId="0" applyNumberFormat="1" applyFont="1" applyFill="1" applyBorder="1" applyAlignment="1">
      <alignment vertical="center" wrapText="1"/>
    </xf>
    <xf numFmtId="0" fontId="17" fillId="3" borderId="9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/>
    </xf>
    <xf numFmtId="0" fontId="15" fillId="3" borderId="0" xfId="0" applyFont="1" applyFill="1"/>
    <xf numFmtId="0" fontId="2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97692</xdr:colOff>
      <xdr:row>0</xdr:row>
      <xdr:rowOff>0</xdr:rowOff>
    </xdr:from>
    <xdr:to>
      <xdr:col>11</xdr:col>
      <xdr:colOff>968041</xdr:colOff>
      <xdr:row>5</xdr:row>
      <xdr:rowOff>45040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F276BD-4F23-6E70-3C93-99845BE38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9300" y="0"/>
          <a:ext cx="5479650" cy="1066369"/>
        </a:xfrm>
        <a:prstGeom prst="rect">
          <a:avLst/>
        </a:prstGeom>
      </xdr:spPr>
    </xdr:pic>
    <xdr:clientData/>
  </xdr:twoCellAnchor>
  <xdr:twoCellAnchor>
    <xdr:from>
      <xdr:col>9</xdr:col>
      <xdr:colOff>17762</xdr:colOff>
      <xdr:row>7</xdr:row>
      <xdr:rowOff>17761</xdr:rowOff>
    </xdr:from>
    <xdr:to>
      <xdr:col>11</xdr:col>
      <xdr:colOff>1021328</xdr:colOff>
      <xdr:row>9</xdr:row>
      <xdr:rowOff>88813</xdr:rowOff>
    </xdr:to>
    <xdr:sp macro="" textlink="">
      <xdr:nvSpPr>
        <xdr:cNvPr id="6" name="Folded Corner 5">
          <a:extLst>
            <a:ext uri="{FF2B5EF4-FFF2-40B4-BE49-F238E27FC236}">
              <a16:creationId xmlns:a16="http://schemas.microsoft.com/office/drawing/2014/main" id="{3CF8F7E4-7FD1-2CA8-8495-98BD1D08B080}"/>
            </a:ext>
          </a:extLst>
        </xdr:cNvPr>
        <xdr:cNvSpPr/>
      </xdr:nvSpPr>
      <xdr:spPr>
        <a:xfrm>
          <a:off x="2246923" y="1509789"/>
          <a:ext cx="3383706" cy="550632"/>
        </a:xfrm>
        <a:prstGeom prst="foldedCorner">
          <a:avLst/>
        </a:prstGeom>
        <a:solidFill>
          <a:schemeClr val="bg1">
            <a:lumMod val="85000"/>
            <a:alpha val="34937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</xdr:colOff>
      <xdr:row>13</xdr:row>
      <xdr:rowOff>106572</xdr:rowOff>
    </xdr:from>
    <xdr:to>
      <xdr:col>8</xdr:col>
      <xdr:colOff>1</xdr:colOff>
      <xdr:row>18</xdr:row>
      <xdr:rowOff>44405</xdr:rowOff>
    </xdr:to>
    <xdr:sp macro="" textlink="">
      <xdr:nvSpPr>
        <xdr:cNvPr id="7" name="Folded Corner 6">
          <a:extLst>
            <a:ext uri="{FF2B5EF4-FFF2-40B4-BE49-F238E27FC236}">
              <a16:creationId xmlns:a16="http://schemas.microsoft.com/office/drawing/2014/main" id="{A76B3ECA-ABB3-9493-8458-7C11B84A4120}"/>
            </a:ext>
          </a:extLst>
        </xdr:cNvPr>
        <xdr:cNvSpPr/>
      </xdr:nvSpPr>
      <xdr:spPr>
        <a:xfrm>
          <a:off x="1" y="3516922"/>
          <a:ext cx="817063" cy="959161"/>
        </a:xfrm>
        <a:prstGeom prst="foldedCorner">
          <a:avLst/>
        </a:prstGeom>
        <a:solidFill>
          <a:schemeClr val="bg1">
            <a:lumMod val="85000"/>
            <a:alpha val="3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36945</xdr:colOff>
      <xdr:row>12</xdr:row>
      <xdr:rowOff>63588</xdr:rowOff>
    </xdr:from>
    <xdr:to>
      <xdr:col>12</xdr:col>
      <xdr:colOff>17762</xdr:colOff>
      <xdr:row>19</xdr:row>
      <xdr:rowOff>159859</xdr:rowOff>
    </xdr:to>
    <xdr:sp macro="" textlink="">
      <xdr:nvSpPr>
        <xdr:cNvPr id="8" name="Folded Corner 7">
          <a:extLst>
            <a:ext uri="{FF2B5EF4-FFF2-40B4-BE49-F238E27FC236}">
              <a16:creationId xmlns:a16="http://schemas.microsoft.com/office/drawing/2014/main" id="{81F33263-4347-424C-A8F2-5945673091EF}"/>
            </a:ext>
          </a:extLst>
        </xdr:cNvPr>
        <xdr:cNvSpPr/>
      </xdr:nvSpPr>
      <xdr:spPr>
        <a:xfrm>
          <a:off x="4646246" y="3269672"/>
          <a:ext cx="1011026" cy="1526131"/>
        </a:xfrm>
        <a:prstGeom prst="foldedCorner">
          <a:avLst/>
        </a:prstGeom>
        <a:solidFill>
          <a:schemeClr val="bg1">
            <a:lumMod val="85000"/>
            <a:alpha val="3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29483</xdr:colOff>
      <xdr:row>21</xdr:row>
      <xdr:rowOff>65009</xdr:rowOff>
    </xdr:from>
    <xdr:to>
      <xdr:col>12</xdr:col>
      <xdr:colOff>10300</xdr:colOff>
      <xdr:row>24</xdr:row>
      <xdr:rowOff>133217</xdr:rowOff>
    </xdr:to>
    <xdr:sp macro="" textlink="">
      <xdr:nvSpPr>
        <xdr:cNvPr id="9" name="Folded Corner 8">
          <a:extLst>
            <a:ext uri="{FF2B5EF4-FFF2-40B4-BE49-F238E27FC236}">
              <a16:creationId xmlns:a16="http://schemas.microsoft.com/office/drawing/2014/main" id="{7A2FBB09-D855-1C41-9DF1-90C902C26462}"/>
            </a:ext>
          </a:extLst>
        </xdr:cNvPr>
        <xdr:cNvSpPr/>
      </xdr:nvSpPr>
      <xdr:spPr>
        <a:xfrm>
          <a:off x="4638784" y="5109485"/>
          <a:ext cx="1011026" cy="681005"/>
        </a:xfrm>
        <a:prstGeom prst="foldedCorner">
          <a:avLst/>
        </a:prstGeom>
        <a:solidFill>
          <a:schemeClr val="bg1">
            <a:lumMod val="85000"/>
            <a:alpha val="3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91</xdr:row>
      <xdr:rowOff>177622</xdr:rowOff>
    </xdr:from>
    <xdr:to>
      <xdr:col>8</xdr:col>
      <xdr:colOff>35524</xdr:colOff>
      <xdr:row>99</xdr:row>
      <xdr:rowOff>71049</xdr:rowOff>
    </xdr:to>
    <xdr:sp macro="" textlink="">
      <xdr:nvSpPr>
        <xdr:cNvPr id="10" name="Folded Corner 9">
          <a:extLst>
            <a:ext uri="{FF2B5EF4-FFF2-40B4-BE49-F238E27FC236}">
              <a16:creationId xmlns:a16="http://schemas.microsoft.com/office/drawing/2014/main" id="{8BF90BBD-E56F-5F45-9865-A98AFF9B9801}"/>
            </a:ext>
          </a:extLst>
        </xdr:cNvPr>
        <xdr:cNvSpPr/>
      </xdr:nvSpPr>
      <xdr:spPr>
        <a:xfrm>
          <a:off x="0" y="21039370"/>
          <a:ext cx="852587" cy="1527553"/>
        </a:xfrm>
        <a:prstGeom prst="foldedCorner">
          <a:avLst/>
        </a:prstGeom>
        <a:solidFill>
          <a:schemeClr val="bg1">
            <a:lumMod val="85000"/>
            <a:alpha val="3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100</xdr:row>
      <xdr:rowOff>8883</xdr:rowOff>
    </xdr:from>
    <xdr:to>
      <xdr:col>8</xdr:col>
      <xdr:colOff>35524</xdr:colOff>
      <xdr:row>103</xdr:row>
      <xdr:rowOff>159860</xdr:rowOff>
    </xdr:to>
    <xdr:sp macro="" textlink="">
      <xdr:nvSpPr>
        <xdr:cNvPr id="11" name="Folded Corner 10">
          <a:extLst>
            <a:ext uri="{FF2B5EF4-FFF2-40B4-BE49-F238E27FC236}">
              <a16:creationId xmlns:a16="http://schemas.microsoft.com/office/drawing/2014/main" id="{F56886E4-ED3D-6840-B5AF-16D531265582}"/>
            </a:ext>
          </a:extLst>
        </xdr:cNvPr>
        <xdr:cNvSpPr/>
      </xdr:nvSpPr>
      <xdr:spPr>
        <a:xfrm>
          <a:off x="0" y="22709023"/>
          <a:ext cx="852587" cy="763774"/>
        </a:xfrm>
        <a:prstGeom prst="foldedCorner">
          <a:avLst/>
        </a:prstGeom>
        <a:solidFill>
          <a:schemeClr val="bg1">
            <a:lumMod val="85000"/>
            <a:alpha val="3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8881</xdr:colOff>
      <xdr:row>133</xdr:row>
      <xdr:rowOff>364126</xdr:rowOff>
    </xdr:from>
    <xdr:to>
      <xdr:col>8</xdr:col>
      <xdr:colOff>44405</xdr:colOff>
      <xdr:row>137</xdr:row>
      <xdr:rowOff>71049</xdr:rowOff>
    </xdr:to>
    <xdr:sp macro="" textlink="">
      <xdr:nvSpPr>
        <xdr:cNvPr id="12" name="Folded Corner 11">
          <a:extLst>
            <a:ext uri="{FF2B5EF4-FFF2-40B4-BE49-F238E27FC236}">
              <a16:creationId xmlns:a16="http://schemas.microsoft.com/office/drawing/2014/main" id="{67FE247B-5B51-8D48-9D5D-28C196F902A9}"/>
            </a:ext>
          </a:extLst>
        </xdr:cNvPr>
        <xdr:cNvSpPr/>
      </xdr:nvSpPr>
      <xdr:spPr>
        <a:xfrm>
          <a:off x="8881" y="30675385"/>
          <a:ext cx="852587" cy="1660769"/>
        </a:xfrm>
        <a:prstGeom prst="foldedCorner">
          <a:avLst/>
        </a:prstGeom>
        <a:solidFill>
          <a:schemeClr val="bg1">
            <a:lumMod val="85000"/>
            <a:alpha val="3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763776</xdr:colOff>
      <xdr:row>42</xdr:row>
      <xdr:rowOff>164265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B3F88DC-84A1-C6B7-BF0D-10C84EA24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9440" cy="97469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781539</xdr:colOff>
      <xdr:row>87</xdr:row>
      <xdr:rowOff>106573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A72B695-F54B-24E6-7C24-1000847DA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86993"/>
          <a:ext cx="5737203" cy="971594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4C4C-98BB-C04A-AD77-FE6030A60910}">
  <dimension ref="H7:M154"/>
  <sheetViews>
    <sheetView tabSelected="1" topLeftCell="A144" zoomScale="143" zoomScaleNormal="143" workbookViewId="0">
      <selection activeCell="I9" sqref="I9"/>
    </sheetView>
  </sheetViews>
  <sheetFormatPr baseColWidth="10" defaultRowHeight="16"/>
  <cols>
    <col min="1" max="7" width="10.83203125" style="11"/>
    <col min="8" max="8" width="10.6640625" style="11" customWidth="1"/>
    <col min="9" max="9" width="18.5" style="11" customWidth="1"/>
    <col min="10" max="10" width="18.1640625" style="11" customWidth="1"/>
    <col min="11" max="11" width="13" style="11" customWidth="1"/>
    <col min="12" max="12" width="13.5" style="11" customWidth="1"/>
    <col min="13" max="16384" width="10.83203125" style="11"/>
  </cols>
  <sheetData>
    <row r="7" spans="8:13" ht="21">
      <c r="H7" s="8" t="s">
        <v>0</v>
      </c>
      <c r="I7" s="9"/>
      <c r="J7" s="9"/>
      <c r="K7" s="9"/>
      <c r="L7" s="9"/>
      <c r="M7" s="10"/>
    </row>
    <row r="8" spans="8:13">
      <c r="J8" s="12" t="s">
        <v>89</v>
      </c>
      <c r="K8" s="12"/>
      <c r="L8" s="12"/>
    </row>
    <row r="9" spans="8:13" ht="22">
      <c r="H9" s="13" t="s">
        <v>54</v>
      </c>
      <c r="I9" s="14" t="s">
        <v>56</v>
      </c>
      <c r="J9" s="12"/>
      <c r="K9" s="12"/>
      <c r="L9" s="12"/>
    </row>
    <row r="10" spans="8:13">
      <c r="J10" s="12"/>
      <c r="K10" s="12"/>
      <c r="L10" s="12"/>
    </row>
    <row r="11" spans="8:13" ht="23" thickBot="1">
      <c r="H11" s="15"/>
      <c r="I11" s="4" t="s">
        <v>1</v>
      </c>
      <c r="J11" s="3"/>
      <c r="K11" s="3"/>
    </row>
    <row r="12" spans="8:13" ht="58" thickTop="1">
      <c r="I12" s="6" t="s">
        <v>2</v>
      </c>
      <c r="J12" s="7" t="s">
        <v>3</v>
      </c>
      <c r="K12" s="5" t="s">
        <v>4</v>
      </c>
    </row>
    <row r="13" spans="8:13">
      <c r="I13" s="43" t="s">
        <v>5</v>
      </c>
      <c r="J13" s="44">
        <f>SUM(J14:J19)</f>
        <v>1</v>
      </c>
      <c r="K13" s="45"/>
      <c r="L13" s="20" t="s">
        <v>92</v>
      </c>
    </row>
    <row r="14" spans="8:13" ht="16" customHeight="1">
      <c r="H14" s="16" t="s">
        <v>90</v>
      </c>
      <c r="I14" s="17" t="s">
        <v>67</v>
      </c>
      <c r="J14" s="18">
        <v>1</v>
      </c>
      <c r="K14" s="19">
        <v>45658</v>
      </c>
      <c r="L14" s="20"/>
    </row>
    <row r="15" spans="8:13">
      <c r="H15" s="16"/>
      <c r="I15" s="17" t="s">
        <v>68</v>
      </c>
      <c r="J15" s="18"/>
      <c r="K15" s="19"/>
      <c r="L15" s="20"/>
    </row>
    <row r="16" spans="8:13">
      <c r="H16" s="16"/>
      <c r="I16" s="17" t="s">
        <v>69</v>
      </c>
      <c r="J16" s="18"/>
      <c r="K16" s="19"/>
      <c r="L16" s="20"/>
    </row>
    <row r="17" spans="8:12">
      <c r="H17" s="16"/>
      <c r="I17" s="17" t="s">
        <v>83</v>
      </c>
      <c r="J17" s="18"/>
      <c r="K17" s="19"/>
      <c r="L17" s="20"/>
    </row>
    <row r="18" spans="8:12">
      <c r="H18" s="16"/>
      <c r="I18" s="17" t="s">
        <v>84</v>
      </c>
      <c r="J18" s="18"/>
      <c r="K18" s="19"/>
      <c r="L18" s="20"/>
    </row>
    <row r="19" spans="8:12">
      <c r="H19" s="16"/>
      <c r="I19" s="17" t="s">
        <v>85</v>
      </c>
      <c r="J19" s="18"/>
      <c r="K19" s="19"/>
      <c r="L19" s="20"/>
    </row>
    <row r="20" spans="8:12">
      <c r="I20" s="43" t="s">
        <v>6</v>
      </c>
      <c r="J20" s="44">
        <f>SUM(J21:J26)</f>
        <v>0</v>
      </c>
      <c r="K20" s="45"/>
      <c r="L20" s="20"/>
    </row>
    <row r="21" spans="8:12">
      <c r="I21" s="17" t="s">
        <v>70</v>
      </c>
      <c r="J21" s="18"/>
      <c r="K21" s="19"/>
      <c r="L21" s="20" t="s">
        <v>91</v>
      </c>
    </row>
    <row r="22" spans="8:12">
      <c r="I22" s="17" t="s">
        <v>71</v>
      </c>
      <c r="J22" s="18"/>
      <c r="K22" s="19">
        <v>45664</v>
      </c>
      <c r="L22" s="20"/>
    </row>
    <row r="23" spans="8:12">
      <c r="I23" s="17" t="s">
        <v>72</v>
      </c>
      <c r="J23" s="18"/>
      <c r="K23" s="19"/>
      <c r="L23" s="20"/>
    </row>
    <row r="24" spans="8:12">
      <c r="I24" s="17" t="s">
        <v>86</v>
      </c>
      <c r="J24" s="18"/>
      <c r="K24" s="19"/>
      <c r="L24" s="20"/>
    </row>
    <row r="25" spans="8:12">
      <c r="I25" s="17" t="s">
        <v>87</v>
      </c>
      <c r="J25" s="18"/>
      <c r="K25" s="19"/>
      <c r="L25" s="20"/>
    </row>
    <row r="26" spans="8:12">
      <c r="I26" s="17" t="s">
        <v>88</v>
      </c>
      <c r="J26" s="18"/>
      <c r="K26" s="19"/>
      <c r="L26" s="20"/>
    </row>
    <row r="27" spans="8:12" ht="34">
      <c r="I27" s="46" t="s">
        <v>7</v>
      </c>
      <c r="J27" s="47">
        <f>SUM(J28:J33)</f>
        <v>0</v>
      </c>
      <c r="K27" s="48"/>
    </row>
    <row r="28" spans="8:12">
      <c r="I28" s="17" t="s">
        <v>73</v>
      </c>
      <c r="J28" s="18"/>
      <c r="K28" s="19"/>
    </row>
    <row r="29" spans="8:12">
      <c r="I29" s="17" t="s">
        <v>76</v>
      </c>
      <c r="J29" s="18"/>
      <c r="K29" s="19"/>
    </row>
    <row r="30" spans="8:12">
      <c r="I30" s="17" t="s">
        <v>77</v>
      </c>
      <c r="J30" s="18"/>
      <c r="K30" s="19">
        <v>45658</v>
      </c>
    </row>
    <row r="31" spans="8:12">
      <c r="I31" s="17" t="s">
        <v>77</v>
      </c>
      <c r="J31" s="18"/>
      <c r="K31" s="19"/>
    </row>
    <row r="32" spans="8:12">
      <c r="I32" s="17" t="s">
        <v>77</v>
      </c>
      <c r="J32" s="18"/>
      <c r="K32" s="19"/>
    </row>
    <row r="33" spans="8:11">
      <c r="I33" s="17" t="s">
        <v>77</v>
      </c>
      <c r="J33" s="18"/>
      <c r="K33" s="19"/>
    </row>
    <row r="34" spans="8:11">
      <c r="I34" s="49" t="s">
        <v>8</v>
      </c>
      <c r="J34" s="47">
        <f>SUM(J35:J40)</f>
        <v>0</v>
      </c>
      <c r="K34" s="48"/>
    </row>
    <row r="35" spans="8:11">
      <c r="I35" s="17" t="s">
        <v>74</v>
      </c>
      <c r="J35" s="18"/>
      <c r="K35" s="19"/>
    </row>
    <row r="36" spans="8:11">
      <c r="I36" s="17" t="s">
        <v>75</v>
      </c>
      <c r="J36" s="18"/>
      <c r="K36" s="19"/>
    </row>
    <row r="37" spans="8:11">
      <c r="I37" s="17" t="s">
        <v>76</v>
      </c>
      <c r="J37" s="18"/>
      <c r="K37" s="19"/>
    </row>
    <row r="38" spans="8:11">
      <c r="I38" s="17" t="s">
        <v>76</v>
      </c>
      <c r="J38" s="21"/>
      <c r="K38" s="22"/>
    </row>
    <row r="39" spans="8:11">
      <c r="I39" s="17" t="s">
        <v>76</v>
      </c>
      <c r="J39" s="21"/>
      <c r="K39" s="22"/>
    </row>
    <row r="40" spans="8:11">
      <c r="I40" s="17" t="s">
        <v>76</v>
      </c>
      <c r="J40" s="21"/>
      <c r="K40" s="22"/>
    </row>
    <row r="41" spans="8:11" ht="17" thickBot="1">
      <c r="I41" s="50" t="s">
        <v>9</v>
      </c>
      <c r="J41" s="51">
        <f>SUM(J34,J27,J20,J13)</f>
        <v>1</v>
      </c>
      <c r="K41" s="52"/>
    </row>
    <row r="42" spans="8:11" ht="17" thickTop="1"/>
    <row r="44" spans="8:11" ht="23" thickBot="1">
      <c r="H44" s="15"/>
      <c r="I44" s="4" t="s">
        <v>10</v>
      </c>
      <c r="J44" s="53"/>
      <c r="K44" s="54"/>
    </row>
    <row r="45" spans="8:11" ht="20" thickTop="1">
      <c r="I45" s="6" t="s">
        <v>11</v>
      </c>
      <c r="J45" s="7" t="s">
        <v>3</v>
      </c>
      <c r="K45" s="5" t="s">
        <v>82</v>
      </c>
    </row>
    <row r="46" spans="8:11">
      <c r="I46" s="55" t="s">
        <v>12</v>
      </c>
      <c r="J46" s="56">
        <f>SUM(J47:J51)</f>
        <v>0</v>
      </c>
      <c r="K46" s="57"/>
    </row>
    <row r="47" spans="8:11">
      <c r="I47" s="23" t="s">
        <v>78</v>
      </c>
      <c r="J47" s="24"/>
      <c r="K47" s="62"/>
    </row>
    <row r="48" spans="8:11">
      <c r="I48" s="23" t="s">
        <v>76</v>
      </c>
      <c r="J48" s="24"/>
      <c r="K48" s="62"/>
    </row>
    <row r="49" spans="9:11">
      <c r="I49" s="23" t="s">
        <v>77</v>
      </c>
      <c r="J49" s="24"/>
      <c r="K49" s="62"/>
    </row>
    <row r="50" spans="9:11">
      <c r="I50" s="23" t="s">
        <v>77</v>
      </c>
      <c r="J50" s="24"/>
      <c r="K50" s="62"/>
    </row>
    <row r="51" spans="9:11">
      <c r="I51" s="23" t="s">
        <v>77</v>
      </c>
      <c r="J51" s="24"/>
      <c r="K51" s="62"/>
    </row>
    <row r="52" spans="9:11">
      <c r="I52" s="55" t="s">
        <v>13</v>
      </c>
      <c r="J52" s="56">
        <f>SUM(J53:J57)</f>
        <v>0</v>
      </c>
      <c r="K52" s="63"/>
    </row>
    <row r="53" spans="9:11">
      <c r="I53" s="23" t="s">
        <v>77</v>
      </c>
      <c r="J53" s="24"/>
      <c r="K53" s="62"/>
    </row>
    <row r="54" spans="9:11">
      <c r="I54" s="23" t="s">
        <v>78</v>
      </c>
      <c r="J54" s="24"/>
      <c r="K54" s="62"/>
    </row>
    <row r="55" spans="9:11">
      <c r="I55" s="23" t="s">
        <v>76</v>
      </c>
      <c r="J55" s="24"/>
      <c r="K55" s="62"/>
    </row>
    <row r="56" spans="9:11">
      <c r="I56" s="23" t="s">
        <v>76</v>
      </c>
      <c r="J56" s="24"/>
      <c r="K56" s="62"/>
    </row>
    <row r="57" spans="9:11">
      <c r="I57" s="23" t="s">
        <v>76</v>
      </c>
      <c r="J57" s="24"/>
      <c r="K57" s="62"/>
    </row>
    <row r="58" spans="9:11">
      <c r="I58" s="55" t="s">
        <v>14</v>
      </c>
      <c r="J58" s="56">
        <f>SUM(J59:J63)</f>
        <v>0</v>
      </c>
      <c r="K58" s="63"/>
    </row>
    <row r="59" spans="9:11">
      <c r="I59" s="23" t="s">
        <v>80</v>
      </c>
      <c r="J59" s="24"/>
      <c r="K59" s="62"/>
    </row>
    <row r="60" spans="9:11">
      <c r="I60" s="23" t="s">
        <v>80</v>
      </c>
      <c r="J60" s="24"/>
      <c r="K60" s="62"/>
    </row>
    <row r="61" spans="9:11">
      <c r="I61" s="23" t="s">
        <v>77</v>
      </c>
      <c r="J61" s="24"/>
      <c r="K61" s="62"/>
    </row>
    <row r="62" spans="9:11">
      <c r="I62" s="23" t="s">
        <v>77</v>
      </c>
      <c r="J62" s="24"/>
      <c r="K62" s="62"/>
    </row>
    <row r="63" spans="9:11">
      <c r="I63" s="23" t="s">
        <v>77</v>
      </c>
      <c r="J63" s="24"/>
      <c r="K63" s="62"/>
    </row>
    <row r="64" spans="9:11">
      <c r="I64" s="55" t="s">
        <v>15</v>
      </c>
      <c r="J64" s="56">
        <f>SUM(J65:J69)</f>
        <v>0</v>
      </c>
      <c r="K64" s="63"/>
    </row>
    <row r="65" spans="9:11">
      <c r="I65" s="23" t="s">
        <v>76</v>
      </c>
      <c r="J65" s="24"/>
      <c r="K65" s="62"/>
    </row>
    <row r="66" spans="9:11">
      <c r="I66" s="23" t="s">
        <v>81</v>
      </c>
      <c r="J66" s="24"/>
      <c r="K66" s="62"/>
    </row>
    <row r="67" spans="9:11">
      <c r="I67" s="23" t="s">
        <v>81</v>
      </c>
      <c r="J67" s="24"/>
      <c r="K67" s="62"/>
    </row>
    <row r="68" spans="9:11">
      <c r="I68" s="23" t="s">
        <v>81</v>
      </c>
      <c r="J68" s="24"/>
      <c r="K68" s="62"/>
    </row>
    <row r="69" spans="9:11">
      <c r="I69" s="23" t="s">
        <v>81</v>
      </c>
      <c r="J69" s="24"/>
      <c r="K69" s="62"/>
    </row>
    <row r="70" spans="9:11">
      <c r="I70" s="55" t="s">
        <v>16</v>
      </c>
      <c r="J70" s="56">
        <f>SUM(J71:J75)</f>
        <v>0</v>
      </c>
      <c r="K70" s="63"/>
    </row>
    <row r="71" spans="9:11">
      <c r="I71" s="23" t="s">
        <v>80</v>
      </c>
      <c r="J71" s="24"/>
      <c r="K71" s="62"/>
    </row>
    <row r="72" spans="9:11">
      <c r="I72" s="23" t="s">
        <v>80</v>
      </c>
      <c r="J72" s="24"/>
      <c r="K72" s="62"/>
    </row>
    <row r="73" spans="9:11">
      <c r="I73" s="23" t="s">
        <v>77</v>
      </c>
      <c r="J73" s="24"/>
      <c r="K73" s="62">
        <v>45660</v>
      </c>
    </row>
    <row r="74" spans="9:11">
      <c r="I74" s="23" t="s">
        <v>77</v>
      </c>
      <c r="J74" s="24"/>
      <c r="K74" s="62"/>
    </row>
    <row r="75" spans="9:11">
      <c r="I75" s="23" t="s">
        <v>77</v>
      </c>
      <c r="J75" s="24"/>
      <c r="K75" s="62"/>
    </row>
    <row r="76" spans="9:11" ht="34">
      <c r="I76" s="58" t="s">
        <v>17</v>
      </c>
      <c r="J76" s="56">
        <f>SUM(J77:J80)</f>
        <v>0</v>
      </c>
      <c r="K76" s="63"/>
    </row>
    <row r="77" spans="9:11">
      <c r="I77" s="23" t="s">
        <v>81</v>
      </c>
      <c r="J77" s="24"/>
      <c r="K77" s="62"/>
    </row>
    <row r="78" spans="9:11">
      <c r="I78" s="23" t="s">
        <v>81</v>
      </c>
      <c r="J78" s="24"/>
      <c r="K78" s="62">
        <v>45664</v>
      </c>
    </row>
    <row r="79" spans="9:11">
      <c r="I79" s="23" t="s">
        <v>80</v>
      </c>
      <c r="J79" s="24"/>
      <c r="K79" s="62"/>
    </row>
    <row r="80" spans="9:11">
      <c r="I80" s="23" t="s">
        <v>80</v>
      </c>
      <c r="J80" s="24"/>
      <c r="K80" s="62"/>
    </row>
    <row r="81" spans="8:12" ht="34">
      <c r="I81" s="58" t="s">
        <v>18</v>
      </c>
      <c r="J81" s="56">
        <f>SUM(J82:J85)</f>
        <v>0</v>
      </c>
      <c r="K81" s="63"/>
    </row>
    <row r="82" spans="8:12">
      <c r="I82" s="23" t="s">
        <v>81</v>
      </c>
      <c r="J82" s="24"/>
      <c r="K82" s="62"/>
    </row>
    <row r="83" spans="8:12">
      <c r="I83" s="23" t="s">
        <v>81</v>
      </c>
      <c r="J83" s="24"/>
      <c r="K83" s="62"/>
    </row>
    <row r="84" spans="8:12">
      <c r="I84" s="23" t="s">
        <v>81</v>
      </c>
      <c r="J84" s="24"/>
      <c r="K84" s="62"/>
    </row>
    <row r="85" spans="8:12">
      <c r="I85" s="23" t="s">
        <v>81</v>
      </c>
      <c r="J85" s="24"/>
      <c r="K85" s="62"/>
    </row>
    <row r="86" spans="8:12" ht="17" thickBot="1">
      <c r="I86" s="50" t="s">
        <v>19</v>
      </c>
      <c r="J86" s="51">
        <f>SUM(J81,J76,J70,J64,J58,J52,J46)</f>
        <v>0</v>
      </c>
      <c r="K86" s="52"/>
    </row>
    <row r="87" spans="8:12" ht="17" thickTop="1"/>
    <row r="90" spans="8:12" ht="23" thickBot="1">
      <c r="H90" s="15"/>
      <c r="I90" s="4" t="s">
        <v>20</v>
      </c>
      <c r="J90" s="4"/>
      <c r="K90" s="4"/>
      <c r="L90" s="4"/>
    </row>
    <row r="91" spans="8:12" s="26" customFormat="1" ht="60" customHeight="1" thickTop="1">
      <c r="H91" s="61"/>
      <c r="I91" s="6" t="s">
        <v>21</v>
      </c>
      <c r="J91" s="7" t="s">
        <v>22</v>
      </c>
      <c r="K91" s="7" t="s">
        <v>23</v>
      </c>
      <c r="L91" s="5" t="s">
        <v>24</v>
      </c>
    </row>
    <row r="92" spans="8:12" s="26" customFormat="1">
      <c r="H92" s="16" t="s">
        <v>93</v>
      </c>
      <c r="I92" s="59" t="s">
        <v>79</v>
      </c>
      <c r="J92" s="27"/>
      <c r="K92" s="27"/>
      <c r="L92" s="60"/>
    </row>
    <row r="93" spans="8:12" s="26" customFormat="1">
      <c r="H93" s="16"/>
      <c r="I93" s="29">
        <f>IF($I$9=Sheet2!$A$1,Sheet2!B1,IF($I$9=Sheet2!$A$2,Sheet2!B32,IF($I$9=Sheet2!$A$3,Sheet2!B60,IF($I$9=Sheet2!$A$4,Sheet2!B91,IF($I$9=Sheet2!$A$5,Sheet2!B121,IF($I$9=Sheet2!$A$6,Sheet2!B152,IF($I$9=Sheet2!$A$7,Sheet2!B182,IF($I$9=Sheet2!$A$8,Sheet2!B213,IF($I$9=Sheet2!$A$9,Sheet2!B244,IF($I$9=Sheet2!$A$10,Sheet2!B274,IF($I$9=Sheet2!$A$11,Sheet2!B305,IF($I$9=Sheet2!$A$12,Sheet2!B335,0))))))))))))</f>
        <v>45689</v>
      </c>
      <c r="J93" s="27">
        <f>SUM(_xlfn.XLOOKUP($I93,$K$14,$J$14,0,0,1),_xlfn.XLOOKUP($I93,$K$15,$J$15,0,0,1),_xlfn.XLOOKUP($I93,$K$16,$J$16,0,0,1),_xlfn.XLOOKUP($I93,$K$17,$J$17,0,0,1),_xlfn.XLOOKUP($I93,$K$18,$J$18,0,0,1),_xlfn.XLOOKUP($I93,$K$19,$J$19,0,0,1),_xlfn.XLOOKUP($I93,$K$21,$J$21,0,0,1),_xlfn.XLOOKUP($I93,$K$22,$J$22,0,0,1),_xlfn.XLOOKUP($I93,$K$23,$J$23,0,0,1),_xlfn.XLOOKUP($I93,$K$24,$J$24,0,0,1),_xlfn.XLOOKUP($I93,$K$25,$J$25,0,0,1),_xlfn.XLOOKUP($I93,$K$26,$J$26,0,0,1),_xlfn.XLOOKUP($I93,$K$28,$J$28,0,0,1),_xlfn.XLOOKUP($I93,$K$29,$J$29,0,0,1),_xlfn.XLOOKUP($I93,$K$30,$J$30,0,0,1),_xlfn.XLOOKUP($I93,$K$31,$J$31,0,0,1),_xlfn.XLOOKUP($I93,$K$32,$J$32,0,0,1),_xlfn.XLOOKUP($I93,$K$33,$J$33,0,0,1),_xlfn.XLOOKUP($I93,$K$35,$J$35,0,0,1),_xlfn.XLOOKUP($I93,$K$36,$J$36,0,0,1),_xlfn.XLOOKUP($I93,$K$37,$J$37,0,0,1),_xlfn.XLOOKUP($I93,$K$38,$J$38,0,0,1),_xlfn.XLOOKUP($I93,$K$39,$J$39,0,0,1),_xlfn.XLOOKUP($I93,$K$40,$J$40,0,0,1))</f>
        <v>0</v>
      </c>
      <c r="K93" s="27">
        <f>SUM(_xlfn.XLOOKUP($I93,$K$47,$J$47,0,0,1),_xlfn.XLOOKUP($I93,$K$48,$J$48,0,0,1),_xlfn.XLOOKUP($I93,$K$49,$J$49,0,0,1),_xlfn.XLOOKUP($I93,$K$50,$J$50,0,0,1),_xlfn.XLOOKUP($I93,$K$51,$J$51,0,0,1),_xlfn.XLOOKUP($I93,$K$53,$J$53,0,0,1),_xlfn.XLOOKUP($I93,$K$54,$J$54,0,0,1),_xlfn.XLOOKUP($I93,$K$55,$J$55,0,0,1),_xlfn.XLOOKUP($I93,$K$56,$J$56,0,0,1),_xlfn.XLOOKUP($I93,$K$57,$J$57,0,0,1),_xlfn.XLOOKUP($I93,$K$59,$J$59,0,0,1),_xlfn.XLOOKUP($I93,$K$60,$J$60,0,0,1),_xlfn.XLOOKUP($I93,$K$61,$J$61,0,0,1),_xlfn.XLOOKUP($I93,$K$62,$J$62,0,0,1),_xlfn.XLOOKUP($I93,$K$63,$J$63,0,0,1),_xlfn.XLOOKUP($I93,$K$65,$J$65,0,0,1),_xlfn.XLOOKUP($I93,$K$66,$J$66,0,0,1),_xlfn.XLOOKUP($I93,$K$67,$J$67,0,0,1),_xlfn.XLOOKUP($I93,$K$68,$J$68,0,0,1),_xlfn.XLOOKUP($I93,$K$69,$J$69,0,0,1),_xlfn.XLOOKUP($I93,$K$71,$J$71,0,0,1),_xlfn.XLOOKUP($I93,$K$72,$J$72,0,0,1),_xlfn.XLOOKUP($I93,$K$73,$J$73,0,0,1),_xlfn.XLOOKUP($I93,$K$74,$J$74,0,0,1),_xlfn.XLOOKUP($I93,$K$75,$J$75,0,0,1),_xlfn.XLOOKUP($I93,$K$77,$J$77,0,0,1),_xlfn.XLOOKUP($I93,$K$78,$J$78,0,0,1),_xlfn.XLOOKUP($I93,$K$79,$J$79,0,0,1),_xlfn.XLOOKUP($I93,$K$80,$J$80,0,0,1),_xlfn.XLOOKUP($I93,$K$82,$J$82,0,0,1),_xlfn.XLOOKUP($I93,$K$83,$J$83,0,0,1),_xlfn.XLOOKUP($I93,$K$84,$J$84,0,0,1),_xlfn.XLOOKUP($I93,$K$85,$J$85,0,0,1),)</f>
        <v>0</v>
      </c>
      <c r="L93" s="28">
        <f>L92+J93-K93</f>
        <v>0</v>
      </c>
    </row>
    <row r="94" spans="8:12" s="26" customFormat="1">
      <c r="H94" s="16"/>
      <c r="I94" s="29">
        <f>IF($I$9=Sheet2!$A$1,Sheet2!B2,IF($I$9=Sheet2!$A$2,Sheet2!B33,IF($I$9=Sheet2!$A$3,Sheet2!B61,IF($I$9=Sheet2!$A$4,Sheet2!B92,IF($I$9=Sheet2!$A$5,Sheet2!B122,IF($I$9=Sheet2!$A$6,Sheet2!B153,IF($I$9=Sheet2!$A$7,Sheet2!B183,IF($I$9=Sheet2!$A$8,Sheet2!B214,IF($I$9=Sheet2!$A$9,Sheet2!B245,IF($I$9=Sheet2!$A$10,Sheet2!B275,IF($I$9=Sheet2!$A$11,Sheet2!B306,IF($I$9=Sheet2!$A$12,Sheet2!B336,0))))))))))))</f>
        <v>45690</v>
      </c>
      <c r="J94" s="27">
        <f>SUM(_xlfn.XLOOKUP($I94,$K$14,$J$14,0,0,1),_xlfn.XLOOKUP($I94,$K$15,$J$15,0,0,1),_xlfn.XLOOKUP($I94,$K$16,$J$16,0,0,1),_xlfn.XLOOKUP($I94,$K$17,$J$17,0,0,1),_xlfn.XLOOKUP($I94,$K$18,$J$18,0,0,1),_xlfn.XLOOKUP($I94,$K$19,$J$19,0,0,1),_xlfn.XLOOKUP($I94,$K$21,$J$21,0,0,1),_xlfn.XLOOKUP($I94,$K$22,$J$22,0,0,1),_xlfn.XLOOKUP($I94,$K$23,$J$23,0,0,1),_xlfn.XLOOKUP($I94,$K$24,$J$24,0,0,1),_xlfn.XLOOKUP($I94,$K$25,$J$25,0,0,1),_xlfn.XLOOKUP($I94,$K$26,$J$26,0,0,1),_xlfn.XLOOKUP($I94,$K$28,$J$28,0,0,1),_xlfn.XLOOKUP($I94,$K$29,$J$29,0,0,1),_xlfn.XLOOKUP($I94,$K$30,$J$30,0,0,1),_xlfn.XLOOKUP($I94,$K$31,$J$31,0,0,1),_xlfn.XLOOKUP($I94,$K$32,$J$32,0,0,1),_xlfn.XLOOKUP($I94,$K$33,$J$33,0,0,1),_xlfn.XLOOKUP($I94,$K$35,$J$35,0,0,1),_xlfn.XLOOKUP($I94,$K$36,$J$36,0,0,1),_xlfn.XLOOKUP($I94,$K$37,$J$37,0,0,1),_xlfn.XLOOKUP($I94,$K$38,$J$38,0,0,1),_xlfn.XLOOKUP($I94,$K$39,$J$39,0,0,1),_xlfn.XLOOKUP($I94,$K$40,$J$40,0,0,1))</f>
        <v>0</v>
      </c>
      <c r="K94" s="27">
        <f>SUM(_xlfn.XLOOKUP($I94,$K$47,$J$47,0,0,1),_xlfn.XLOOKUP($I94,$K$48,$J$48,0,0,1),_xlfn.XLOOKUP($I94,$K$49,$J$49,0,0,1),_xlfn.XLOOKUP($I94,$K$50,$J$50,0,0,1),_xlfn.XLOOKUP($I94,$K$51,$J$51,0,0,1),_xlfn.XLOOKUP($I94,$K$53,$J$53,0,0,1),_xlfn.XLOOKUP($I94,$K$54,$J$54,0,0,1),_xlfn.XLOOKUP($I94,$K$55,$J$55,0,0,1),_xlfn.XLOOKUP($I94,$K$56,$J$56,0,0,1),_xlfn.XLOOKUP($I94,$K$57,$J$57,0,0,1),_xlfn.XLOOKUP($I94,$K$59,$J$59,0,0,1),_xlfn.XLOOKUP($I94,$K$60,$J$60,0,0,1),_xlfn.XLOOKUP($I94,$K$61,$J$61,0,0,1),_xlfn.XLOOKUP($I94,$K$62,$J$62,0,0,1),_xlfn.XLOOKUP($I94,$K$63,$J$63,0,0,1),_xlfn.XLOOKUP($I94,$K$65,$J$65,0,0,1),_xlfn.XLOOKUP($I94,$K$66,$J$66,0,0,1),_xlfn.XLOOKUP($I94,$K$67,$J$67,0,0,1),_xlfn.XLOOKUP($I94,$K$68,$J$68,0,0,1),_xlfn.XLOOKUP($I94,$K$69,$J$69,0,0,1),_xlfn.XLOOKUP($I94,$K$71,$J$71,0,0,1),_xlfn.XLOOKUP($I94,$K$72,$J$72,0,0,1),_xlfn.XLOOKUP($I94,$K$73,$J$73,0,0,1),_xlfn.XLOOKUP($I94,$K$74,$J$74,0,0,1),_xlfn.XLOOKUP($I94,$K$75,$J$75,0,0,1),_xlfn.XLOOKUP($I94,$K$77,$J$77,0,0,1),_xlfn.XLOOKUP($I94,$K$78,$J$78,0,0,1),_xlfn.XLOOKUP($I94,$K$79,$J$79,0,0,1),_xlfn.XLOOKUP($I94,$K$80,$J$80,0,0,1),_xlfn.XLOOKUP($I94,$K$82,$J$82,0,0,1),_xlfn.XLOOKUP($I94,$K$83,$J$83,0,0,1),_xlfn.XLOOKUP($I94,$K$84,$J$84,0,0,1),_xlfn.XLOOKUP($I94,$K$85,$J$85,0,0,1),)</f>
        <v>0</v>
      </c>
      <c r="L94" s="28">
        <f t="shared" ref="L94:L123" si="0">L93+J94-K94</f>
        <v>0</v>
      </c>
    </row>
    <row r="95" spans="8:12" s="26" customFormat="1">
      <c r="H95" s="16"/>
      <c r="I95" s="29">
        <f>IF($I$9=Sheet2!$A$1,Sheet2!B3,IF($I$9=Sheet2!$A$2,Sheet2!B34,IF($I$9=Sheet2!$A$3,Sheet2!B62,IF($I$9=Sheet2!$A$4,Sheet2!B93,IF($I$9=Sheet2!$A$5,Sheet2!B123,IF($I$9=Sheet2!$A$6,Sheet2!B154,IF($I$9=Sheet2!$A$7,Sheet2!B184,IF($I$9=Sheet2!$A$8,Sheet2!B215,IF($I$9=Sheet2!$A$9,Sheet2!B246,IF($I$9=Sheet2!$A$10,Sheet2!B276,IF($I$9=Sheet2!$A$11,Sheet2!B307,IF($I$9=Sheet2!$A$12,Sheet2!B337,0))))))))))))</f>
        <v>45691</v>
      </c>
      <c r="J95" s="27">
        <f>SUM(_xlfn.XLOOKUP($I95,$K$14,$J$14,0,0,1),_xlfn.XLOOKUP($I95,$K$15,$J$15,0,0,1),_xlfn.XLOOKUP($I95,$K$16,$J$16,0,0,1),_xlfn.XLOOKUP($I95,$K$17,$J$17,0,0,1),_xlfn.XLOOKUP($I95,$K$18,$J$18,0,0,1),_xlfn.XLOOKUP($I95,$K$19,$J$19,0,0,1),_xlfn.XLOOKUP($I95,$K$21,$J$21,0,0,1),_xlfn.XLOOKUP($I95,$K$22,$J$22,0,0,1),_xlfn.XLOOKUP($I95,$K$23,$J$23,0,0,1),_xlfn.XLOOKUP($I95,$K$24,$J$24,0,0,1),_xlfn.XLOOKUP($I95,$K$25,$J$25,0,0,1),_xlfn.XLOOKUP($I95,$K$26,$J$26,0,0,1),_xlfn.XLOOKUP($I95,$K$28,$J$28,0,0,1),_xlfn.XLOOKUP($I95,$K$29,$J$29,0,0,1),_xlfn.XLOOKUP($I95,$K$30,$J$30,0,0,1),_xlfn.XLOOKUP($I95,$K$31,$J$31,0,0,1),_xlfn.XLOOKUP($I95,$K$32,$J$32,0,0,1),_xlfn.XLOOKUP($I95,$K$33,$J$33,0,0,1),_xlfn.XLOOKUP($I95,$K$35,$J$35,0,0,1),_xlfn.XLOOKUP($I95,$K$36,$J$36,0,0,1),_xlfn.XLOOKUP($I95,$K$37,$J$37,0,0,1),_xlfn.XLOOKUP($I95,$K$38,$J$38,0,0,1),_xlfn.XLOOKUP($I95,$K$39,$J$39,0,0,1),_xlfn.XLOOKUP($I95,$K$40,$J$40,0,0,1))</f>
        <v>0</v>
      </c>
      <c r="K95" s="27">
        <f>SUM(_xlfn.XLOOKUP($I95,$K$47,$J$47,0,0,1),_xlfn.XLOOKUP($I95,$K$48,$J$48,0,0,1),_xlfn.XLOOKUP($I95,$K$49,$J$49,0,0,1),_xlfn.XLOOKUP($I95,$K$50,$J$50,0,0,1),_xlfn.XLOOKUP($I95,$K$51,$J$51,0,0,1),_xlfn.XLOOKUP($I95,$K$53,$J$53,0,0,1),_xlfn.XLOOKUP($I95,$K$54,$J$54,0,0,1),_xlfn.XLOOKUP($I95,$K$55,$J$55,0,0,1),_xlfn.XLOOKUP($I95,$K$56,$J$56,0,0,1),_xlfn.XLOOKUP($I95,$K$57,$J$57,0,0,1),_xlfn.XLOOKUP($I95,$K$59,$J$59,0,0,1),_xlfn.XLOOKUP($I95,$K$60,$J$60,0,0,1),_xlfn.XLOOKUP($I95,$K$61,$J$61,0,0,1),_xlfn.XLOOKUP($I95,$K$62,$J$62,0,0,1),_xlfn.XLOOKUP($I95,$K$63,$J$63,0,0,1),_xlfn.XLOOKUP($I95,$K$65,$J$65,0,0,1),_xlfn.XLOOKUP($I95,$K$66,$J$66,0,0,1),_xlfn.XLOOKUP($I95,$K$67,$J$67,0,0,1),_xlfn.XLOOKUP($I95,$K$68,$J$68,0,0,1),_xlfn.XLOOKUP($I95,$K$69,$J$69,0,0,1),_xlfn.XLOOKUP($I95,$K$71,$J$71,0,0,1),_xlfn.XLOOKUP($I95,$K$72,$J$72,0,0,1),_xlfn.XLOOKUP($I95,$K$73,$J$73,0,0,1),_xlfn.XLOOKUP($I95,$K$74,$J$74,0,0,1),_xlfn.XLOOKUP($I95,$K$75,$J$75,0,0,1),_xlfn.XLOOKUP($I95,$K$77,$J$77,0,0,1),_xlfn.XLOOKUP($I95,$K$78,$J$78,0,0,1),_xlfn.XLOOKUP($I95,$K$79,$J$79,0,0,1),_xlfn.XLOOKUP($I95,$K$80,$J$80,0,0,1),_xlfn.XLOOKUP($I95,$K$82,$J$82,0,0,1),_xlfn.XLOOKUP($I95,$K$83,$J$83,0,0,1),_xlfn.XLOOKUP($I95,$K$84,$J$84,0,0,1),_xlfn.XLOOKUP($I95,$K$85,$J$85,0,0,1),)</f>
        <v>0</v>
      </c>
      <c r="L95" s="28">
        <f t="shared" si="0"/>
        <v>0</v>
      </c>
    </row>
    <row r="96" spans="8:12" s="26" customFormat="1">
      <c r="H96" s="16"/>
      <c r="I96" s="29">
        <f>IF($I$9=Sheet2!$A$1,Sheet2!B4,IF($I$9=Sheet2!$A$2,Sheet2!B35,IF($I$9=Sheet2!$A$3,Sheet2!B63,IF($I$9=Sheet2!$A$4,Sheet2!B94,IF($I$9=Sheet2!$A$5,Sheet2!B124,IF($I$9=Sheet2!$A$6,Sheet2!B155,IF($I$9=Sheet2!$A$7,Sheet2!B185,IF($I$9=Sheet2!$A$8,Sheet2!B216,IF($I$9=Sheet2!$A$9,Sheet2!B247,IF($I$9=Sheet2!$A$10,Sheet2!B277,IF($I$9=Sheet2!$A$11,Sheet2!B308,IF($I$9=Sheet2!$A$12,Sheet2!B338,0))))))))))))</f>
        <v>45692</v>
      </c>
      <c r="J96" s="27">
        <f>SUM(_xlfn.XLOOKUP($I96,$K$14,$J$14,0,0,1),_xlfn.XLOOKUP($I96,$K$15,$J$15,0,0,1),_xlfn.XLOOKUP($I96,$K$16,$J$16,0,0,1),_xlfn.XLOOKUP($I96,$K$17,$J$17,0,0,1),_xlfn.XLOOKUP($I96,$K$18,$J$18,0,0,1),_xlfn.XLOOKUP($I96,$K$19,$J$19,0,0,1),_xlfn.XLOOKUP($I96,$K$21,$J$21,0,0,1),_xlfn.XLOOKUP($I96,$K$22,$J$22,0,0,1),_xlfn.XLOOKUP($I96,$K$23,$J$23,0,0,1),_xlfn.XLOOKUP($I96,$K$24,$J$24,0,0,1),_xlfn.XLOOKUP($I96,$K$25,$J$25,0,0,1),_xlfn.XLOOKUP($I96,$K$26,$J$26,0,0,1),_xlfn.XLOOKUP($I96,$K$28,$J$28,0,0,1),_xlfn.XLOOKUP($I96,$K$29,$J$29,0,0,1),_xlfn.XLOOKUP($I96,$K$30,$J$30,0,0,1),_xlfn.XLOOKUP($I96,$K$31,$J$31,0,0,1),_xlfn.XLOOKUP($I96,$K$32,$J$32,0,0,1),_xlfn.XLOOKUP($I96,$K$33,$J$33,0,0,1),_xlfn.XLOOKUP($I96,$K$35,$J$35,0,0,1),_xlfn.XLOOKUP($I96,$K$36,$J$36,0,0,1),_xlfn.XLOOKUP($I96,$K$37,$J$37,0,0,1),_xlfn.XLOOKUP($I96,$K$38,$J$38,0,0,1),_xlfn.XLOOKUP($I96,$K$39,$J$39,0,0,1),_xlfn.XLOOKUP($I96,$K$40,$J$40,0,0,1))</f>
        <v>0</v>
      </c>
      <c r="K96" s="27">
        <f>SUM(_xlfn.XLOOKUP($I96,$K$47,$J$47,0,0,1),_xlfn.XLOOKUP($I96,$K$48,$J$48,0,0,1),_xlfn.XLOOKUP($I96,$K$49,$J$49,0,0,1),_xlfn.XLOOKUP($I96,$K$50,$J$50,0,0,1),_xlfn.XLOOKUP($I96,$K$51,$J$51,0,0,1),_xlfn.XLOOKUP($I96,$K$53,$J$53,0,0,1),_xlfn.XLOOKUP($I96,$K$54,$J$54,0,0,1),_xlfn.XLOOKUP($I96,$K$55,$J$55,0,0,1),_xlfn.XLOOKUP($I96,$K$56,$J$56,0,0,1),_xlfn.XLOOKUP($I96,$K$57,$J$57,0,0,1),_xlfn.XLOOKUP($I96,$K$59,$J$59,0,0,1),_xlfn.XLOOKUP($I96,$K$60,$J$60,0,0,1),_xlfn.XLOOKUP($I96,$K$61,$J$61,0,0,1),_xlfn.XLOOKUP($I96,$K$62,$J$62,0,0,1),_xlfn.XLOOKUP($I96,$K$63,$J$63,0,0,1),_xlfn.XLOOKUP($I96,$K$65,$J$65,0,0,1),_xlfn.XLOOKUP($I96,$K$66,$J$66,0,0,1),_xlfn.XLOOKUP($I96,$K$67,$J$67,0,0,1),_xlfn.XLOOKUP($I96,$K$68,$J$68,0,0,1),_xlfn.XLOOKUP($I96,$K$69,$J$69,0,0,1),_xlfn.XLOOKUP($I96,$K$71,$J$71,0,0,1),_xlfn.XLOOKUP($I96,$K$72,$J$72,0,0,1),_xlfn.XLOOKUP($I96,$K$73,$J$73,0,0,1),_xlfn.XLOOKUP($I96,$K$74,$J$74,0,0,1),_xlfn.XLOOKUP($I96,$K$75,$J$75,0,0,1),_xlfn.XLOOKUP($I96,$K$77,$J$77,0,0,1),_xlfn.XLOOKUP($I96,$K$78,$J$78,0,0,1),_xlfn.XLOOKUP($I96,$K$79,$J$79,0,0,1),_xlfn.XLOOKUP($I96,$K$80,$J$80,0,0,1),_xlfn.XLOOKUP($I96,$K$82,$J$82,0,0,1),_xlfn.XLOOKUP($I96,$K$83,$J$83,0,0,1),_xlfn.XLOOKUP($I96,$K$84,$J$84,0,0,1),_xlfn.XLOOKUP($I96,$K$85,$J$85,0,0,1),)</f>
        <v>0</v>
      </c>
      <c r="L96" s="28">
        <f t="shared" si="0"/>
        <v>0</v>
      </c>
    </row>
    <row r="97" spans="8:12" s="26" customFormat="1">
      <c r="H97" s="16"/>
      <c r="I97" s="29">
        <f>IF($I$9=Sheet2!$A$1,Sheet2!B5,IF($I$9=Sheet2!$A$2,Sheet2!B36,IF($I$9=Sheet2!$A$3,Sheet2!B64,IF($I$9=Sheet2!$A$4,Sheet2!B95,IF($I$9=Sheet2!$A$5,Sheet2!B125,IF($I$9=Sheet2!$A$6,Sheet2!B156,IF($I$9=Sheet2!$A$7,Sheet2!B186,IF($I$9=Sheet2!$A$8,Sheet2!B217,IF($I$9=Sheet2!$A$9,Sheet2!B248,IF($I$9=Sheet2!$A$10,Sheet2!B278,IF($I$9=Sheet2!$A$11,Sheet2!B309,IF($I$9=Sheet2!$A$12,Sheet2!B339,0))))))))))))</f>
        <v>45693</v>
      </c>
      <c r="J97" s="27">
        <f>SUM(_xlfn.XLOOKUP($I97,$K$14,$J$14,0,0,1),_xlfn.XLOOKUP($I97,$K$15,$J$15,0,0,1),_xlfn.XLOOKUP($I97,$K$16,$J$16,0,0,1),_xlfn.XLOOKUP($I97,$K$17,$J$17,0,0,1),_xlfn.XLOOKUP($I97,$K$18,$J$18,0,0,1),_xlfn.XLOOKUP($I97,$K$19,$J$19,0,0,1),_xlfn.XLOOKUP($I97,$K$21,$J$21,0,0,1),_xlfn.XLOOKUP($I97,$K$22,$J$22,0,0,1),_xlfn.XLOOKUP($I97,$K$23,$J$23,0,0,1),_xlfn.XLOOKUP($I97,$K$24,$J$24,0,0,1),_xlfn.XLOOKUP($I97,$K$25,$J$25,0,0,1),_xlfn.XLOOKUP($I97,$K$26,$J$26,0,0,1),_xlfn.XLOOKUP($I97,$K$28,$J$28,0,0,1),_xlfn.XLOOKUP($I97,$K$29,$J$29,0,0,1),_xlfn.XLOOKUP($I97,$K$30,$J$30,0,0,1),_xlfn.XLOOKUP($I97,$K$31,$J$31,0,0,1),_xlfn.XLOOKUP($I97,$K$32,$J$32,0,0,1),_xlfn.XLOOKUP($I97,$K$33,$J$33,0,0,1),_xlfn.XLOOKUP($I97,$K$35,$J$35,0,0,1),_xlfn.XLOOKUP($I97,$K$36,$J$36,0,0,1),_xlfn.XLOOKUP($I97,$K$37,$J$37,0,0,1),_xlfn.XLOOKUP($I97,$K$38,$J$38,0,0,1),_xlfn.XLOOKUP($I97,$K$39,$J$39,0,0,1),_xlfn.XLOOKUP($I97,$K$40,$J$40,0,0,1))</f>
        <v>0</v>
      </c>
      <c r="K97" s="27">
        <f>SUM(_xlfn.XLOOKUP($I97,$K$47,$J$47,0,0,1),_xlfn.XLOOKUP($I97,$K$48,$J$48,0,0,1),_xlfn.XLOOKUP($I97,$K$49,$J$49,0,0,1),_xlfn.XLOOKUP($I97,$K$50,$J$50,0,0,1),_xlfn.XLOOKUP($I97,$K$51,$J$51,0,0,1),_xlfn.XLOOKUP($I97,$K$53,$J$53,0,0,1),_xlfn.XLOOKUP($I97,$K$54,$J$54,0,0,1),_xlfn.XLOOKUP($I97,$K$55,$J$55,0,0,1),_xlfn.XLOOKUP($I97,$K$56,$J$56,0,0,1),_xlfn.XLOOKUP($I97,$K$57,$J$57,0,0,1),_xlfn.XLOOKUP($I97,$K$59,$J$59,0,0,1),_xlfn.XLOOKUP($I97,$K$60,$J$60,0,0,1),_xlfn.XLOOKUP($I97,$K$61,$J$61,0,0,1),_xlfn.XLOOKUP($I97,$K$62,$J$62,0,0,1),_xlfn.XLOOKUP($I97,$K$63,$J$63,0,0,1),_xlfn.XLOOKUP($I97,$K$65,$J$65,0,0,1),_xlfn.XLOOKUP($I97,$K$66,$J$66,0,0,1),_xlfn.XLOOKUP($I97,$K$67,$J$67,0,0,1),_xlfn.XLOOKUP($I97,$K$68,$J$68,0,0,1),_xlfn.XLOOKUP($I97,$K$69,$J$69,0,0,1),_xlfn.XLOOKUP($I97,$K$71,$J$71,0,0,1),_xlfn.XLOOKUP($I97,$K$72,$J$72,0,0,1),_xlfn.XLOOKUP($I97,$K$73,$J$73,0,0,1),_xlfn.XLOOKUP($I97,$K$74,$J$74,0,0,1),_xlfn.XLOOKUP($I97,$K$75,$J$75,0,0,1),_xlfn.XLOOKUP($I97,$K$77,$J$77,0,0,1),_xlfn.XLOOKUP($I97,$K$78,$J$78,0,0,1),_xlfn.XLOOKUP($I97,$K$79,$J$79,0,0,1),_xlfn.XLOOKUP($I97,$K$80,$J$80,0,0,1),_xlfn.XLOOKUP($I97,$K$82,$J$82,0,0,1),_xlfn.XLOOKUP($I97,$K$83,$J$83,0,0,1),_xlfn.XLOOKUP($I97,$K$84,$J$84,0,0,1),_xlfn.XLOOKUP($I97,$K$85,$J$85,0,0,1),)</f>
        <v>0</v>
      </c>
      <c r="L97" s="28">
        <f t="shared" si="0"/>
        <v>0</v>
      </c>
    </row>
    <row r="98" spans="8:12" s="26" customFormat="1">
      <c r="H98" s="16"/>
      <c r="I98" s="29">
        <f>IF($I$9=Sheet2!$A$1,Sheet2!B6,IF($I$9=Sheet2!$A$2,Sheet2!B37,IF($I$9=Sheet2!$A$3,Sheet2!B65,IF($I$9=Sheet2!$A$4,Sheet2!B96,IF($I$9=Sheet2!$A$5,Sheet2!B126,IF($I$9=Sheet2!$A$6,Sheet2!B157,IF($I$9=Sheet2!$A$7,Sheet2!B187,IF($I$9=Sheet2!$A$8,Sheet2!B218,IF($I$9=Sheet2!$A$9,Sheet2!B249,IF($I$9=Sheet2!$A$10,Sheet2!B279,IF($I$9=Sheet2!$A$11,Sheet2!B310,IF($I$9=Sheet2!$A$12,Sheet2!B340,0))))))))))))</f>
        <v>45694</v>
      </c>
      <c r="J98" s="27">
        <f>SUM(_xlfn.XLOOKUP($I98,$K$14,$J$14,0,0,1),_xlfn.XLOOKUP($I98,$K$15,$J$15,0,0,1),_xlfn.XLOOKUP($I98,$K$16,$J$16,0,0,1),_xlfn.XLOOKUP($I98,$K$17,$J$17,0,0,1),_xlfn.XLOOKUP($I98,$K$18,$J$18,0,0,1),_xlfn.XLOOKUP($I98,$K$19,$J$19,0,0,1),_xlfn.XLOOKUP($I98,$K$21,$J$21,0,0,1),_xlfn.XLOOKUP($I98,$K$22,$J$22,0,0,1),_xlfn.XLOOKUP($I98,$K$23,$J$23,0,0,1),_xlfn.XLOOKUP($I98,$K$24,$J$24,0,0,1),_xlfn.XLOOKUP($I98,$K$25,$J$25,0,0,1),_xlfn.XLOOKUP($I98,$K$26,$J$26,0,0,1),_xlfn.XLOOKUP($I98,$K$28,$J$28,0,0,1),_xlfn.XLOOKUP($I98,$K$29,$J$29,0,0,1),_xlfn.XLOOKUP($I98,$K$30,$J$30,0,0,1),_xlfn.XLOOKUP($I98,$K$31,$J$31,0,0,1),_xlfn.XLOOKUP($I98,$K$32,$J$32,0,0,1),_xlfn.XLOOKUP($I98,$K$33,$J$33,0,0,1),_xlfn.XLOOKUP($I98,$K$35,$J$35,0,0,1),_xlfn.XLOOKUP($I98,$K$36,$J$36,0,0,1),_xlfn.XLOOKUP($I98,$K$37,$J$37,0,0,1),_xlfn.XLOOKUP($I98,$K$38,$J$38,0,0,1),_xlfn.XLOOKUP($I98,$K$39,$J$39,0,0,1),_xlfn.XLOOKUP($I98,$K$40,$J$40,0,0,1))</f>
        <v>0</v>
      </c>
      <c r="K98" s="27">
        <f>SUM(_xlfn.XLOOKUP($I98,$K$47,$J$47,0,0,1),_xlfn.XLOOKUP($I98,$K$48,$J$48,0,0,1),_xlfn.XLOOKUP($I98,$K$49,$J$49,0,0,1),_xlfn.XLOOKUP($I98,$K$50,$J$50,0,0,1),_xlfn.XLOOKUP($I98,$K$51,$J$51,0,0,1),_xlfn.XLOOKUP($I98,$K$53,$J$53,0,0,1),_xlfn.XLOOKUP($I98,$K$54,$J$54,0,0,1),_xlfn.XLOOKUP($I98,$K$55,$J$55,0,0,1),_xlfn.XLOOKUP($I98,$K$56,$J$56,0,0,1),_xlfn.XLOOKUP($I98,$K$57,$J$57,0,0,1),_xlfn.XLOOKUP($I98,$K$59,$J$59,0,0,1),_xlfn.XLOOKUP($I98,$K$60,$J$60,0,0,1),_xlfn.XLOOKUP($I98,$K$61,$J$61,0,0,1),_xlfn.XLOOKUP($I98,$K$62,$J$62,0,0,1),_xlfn.XLOOKUP($I98,$K$63,$J$63,0,0,1),_xlfn.XLOOKUP($I98,$K$65,$J$65,0,0,1),_xlfn.XLOOKUP($I98,$K$66,$J$66,0,0,1),_xlfn.XLOOKUP($I98,$K$67,$J$67,0,0,1),_xlfn.XLOOKUP($I98,$K$68,$J$68,0,0,1),_xlfn.XLOOKUP($I98,$K$69,$J$69,0,0,1),_xlfn.XLOOKUP($I98,$K$71,$J$71,0,0,1),_xlfn.XLOOKUP($I98,$K$72,$J$72,0,0,1),_xlfn.XLOOKUP($I98,$K$73,$J$73,0,0,1),_xlfn.XLOOKUP($I98,$K$74,$J$74,0,0,1),_xlfn.XLOOKUP($I98,$K$75,$J$75,0,0,1),_xlfn.XLOOKUP($I98,$K$77,$J$77,0,0,1),_xlfn.XLOOKUP($I98,$K$78,$J$78,0,0,1),_xlfn.XLOOKUP($I98,$K$79,$J$79,0,0,1),_xlfn.XLOOKUP($I98,$K$80,$J$80,0,0,1),_xlfn.XLOOKUP($I98,$K$82,$J$82,0,0,1),_xlfn.XLOOKUP($I98,$K$83,$J$83,0,0,1),_xlfn.XLOOKUP($I98,$K$84,$J$84,0,0,1),_xlfn.XLOOKUP($I98,$K$85,$J$85,0,0,1),)</f>
        <v>0</v>
      </c>
      <c r="L98" s="28">
        <f t="shared" si="0"/>
        <v>0</v>
      </c>
    </row>
    <row r="99" spans="8:12" s="26" customFormat="1">
      <c r="H99" s="16"/>
      <c r="I99" s="29">
        <f>IF($I$9=Sheet2!$A$1,Sheet2!B7,IF($I$9=Sheet2!$A$2,Sheet2!B38,IF($I$9=Sheet2!$A$3,Sheet2!B66,IF($I$9=Sheet2!$A$4,Sheet2!B97,IF($I$9=Sheet2!$A$5,Sheet2!B127,IF($I$9=Sheet2!$A$6,Sheet2!B158,IF($I$9=Sheet2!$A$7,Sheet2!B188,IF($I$9=Sheet2!$A$8,Sheet2!B219,IF($I$9=Sheet2!$A$9,Sheet2!B250,IF($I$9=Sheet2!$A$10,Sheet2!B280,IF($I$9=Sheet2!$A$11,Sheet2!B311,IF($I$9=Sheet2!$A$12,Sheet2!B341,0))))))))))))</f>
        <v>45695</v>
      </c>
      <c r="J99" s="27">
        <f>SUM(_xlfn.XLOOKUP($I99,$K$14,$J$14,0,0,1),_xlfn.XLOOKUP($I99,$K$15,$J$15,0,0,1),_xlfn.XLOOKUP($I99,$K$16,$J$16,0,0,1),_xlfn.XLOOKUP($I99,$K$17,$J$17,0,0,1),_xlfn.XLOOKUP($I99,$K$18,$J$18,0,0,1),_xlfn.XLOOKUP($I99,$K$19,$J$19,0,0,1),_xlfn.XLOOKUP($I99,$K$21,$J$21,0,0,1),_xlfn.XLOOKUP($I99,$K$22,$J$22,0,0,1),_xlfn.XLOOKUP($I99,$K$23,$J$23,0,0,1),_xlfn.XLOOKUP($I99,$K$24,$J$24,0,0,1),_xlfn.XLOOKUP($I99,$K$25,$J$25,0,0,1),_xlfn.XLOOKUP($I99,$K$26,$J$26,0,0,1),_xlfn.XLOOKUP($I99,$K$28,$J$28,0,0,1),_xlfn.XLOOKUP($I99,$K$29,$J$29,0,0,1),_xlfn.XLOOKUP($I99,$K$30,$J$30,0,0,1),_xlfn.XLOOKUP($I99,$K$31,$J$31,0,0,1),_xlfn.XLOOKUP($I99,$K$32,$J$32,0,0,1),_xlfn.XLOOKUP($I99,$K$33,$J$33,0,0,1),_xlfn.XLOOKUP($I99,$K$35,$J$35,0,0,1),_xlfn.XLOOKUP($I99,$K$36,$J$36,0,0,1),_xlfn.XLOOKUP($I99,$K$37,$J$37,0,0,1),_xlfn.XLOOKUP($I99,$K$38,$J$38,0,0,1),_xlfn.XLOOKUP($I99,$K$39,$J$39,0,0,1),_xlfn.XLOOKUP($I99,$K$40,$J$40,0,0,1))</f>
        <v>0</v>
      </c>
      <c r="K99" s="27">
        <f>SUM(_xlfn.XLOOKUP($I99,$K$47,$J$47,0,0,1),_xlfn.XLOOKUP($I99,$K$48,$J$48,0,0,1),_xlfn.XLOOKUP($I99,$K$49,$J$49,0,0,1),_xlfn.XLOOKUP($I99,$K$50,$J$50,0,0,1),_xlfn.XLOOKUP($I99,$K$51,$J$51,0,0,1),_xlfn.XLOOKUP($I99,$K$53,$J$53,0,0,1),_xlfn.XLOOKUP($I99,$K$54,$J$54,0,0,1),_xlfn.XLOOKUP($I99,$K$55,$J$55,0,0,1),_xlfn.XLOOKUP($I99,$K$56,$J$56,0,0,1),_xlfn.XLOOKUP($I99,$K$57,$J$57,0,0,1),_xlfn.XLOOKUP($I99,$K$59,$J$59,0,0,1),_xlfn.XLOOKUP($I99,$K$60,$J$60,0,0,1),_xlfn.XLOOKUP($I99,$K$61,$J$61,0,0,1),_xlfn.XLOOKUP($I99,$K$62,$J$62,0,0,1),_xlfn.XLOOKUP($I99,$K$63,$J$63,0,0,1),_xlfn.XLOOKUP($I99,$K$65,$J$65,0,0,1),_xlfn.XLOOKUP($I99,$K$66,$J$66,0,0,1),_xlfn.XLOOKUP($I99,$K$67,$J$67,0,0,1),_xlfn.XLOOKUP($I99,$K$68,$J$68,0,0,1),_xlfn.XLOOKUP($I99,$K$69,$J$69,0,0,1),_xlfn.XLOOKUP($I99,$K$71,$J$71,0,0,1),_xlfn.XLOOKUP($I99,$K$72,$J$72,0,0,1),_xlfn.XLOOKUP($I99,$K$73,$J$73,0,0,1),_xlfn.XLOOKUP($I99,$K$74,$J$74,0,0,1),_xlfn.XLOOKUP($I99,$K$75,$J$75,0,0,1),_xlfn.XLOOKUP($I99,$K$77,$J$77,0,0,1),_xlfn.XLOOKUP($I99,$K$78,$J$78,0,0,1),_xlfn.XLOOKUP($I99,$K$79,$J$79,0,0,1),_xlfn.XLOOKUP($I99,$K$80,$J$80,0,0,1),_xlfn.XLOOKUP($I99,$K$82,$J$82,0,0,1),_xlfn.XLOOKUP($I99,$K$83,$J$83,0,0,1),_xlfn.XLOOKUP($I99,$K$84,$J$84,0,0,1),_xlfn.XLOOKUP($I99,$K$85,$J$85,0,0,1),)</f>
        <v>0</v>
      </c>
      <c r="L99" s="28">
        <f t="shared" si="0"/>
        <v>0</v>
      </c>
    </row>
    <row r="100" spans="8:12" s="26" customFormat="1">
      <c r="H100" s="16"/>
      <c r="I100" s="29">
        <f>IF($I$9=Sheet2!$A$1,Sheet2!B8,IF($I$9=Sheet2!$A$2,Sheet2!B39,IF($I$9=Sheet2!$A$3,Sheet2!B67,IF($I$9=Sheet2!$A$4,Sheet2!B98,IF($I$9=Sheet2!$A$5,Sheet2!B128,IF($I$9=Sheet2!$A$6,Sheet2!B159,IF($I$9=Sheet2!$A$7,Sheet2!B189,IF($I$9=Sheet2!$A$8,Sheet2!B220,IF($I$9=Sheet2!$A$9,Sheet2!B251,IF($I$9=Sheet2!$A$10,Sheet2!B281,IF($I$9=Sheet2!$A$11,Sheet2!B312,IF($I$9=Sheet2!$A$12,Sheet2!B342,0))))))))))))</f>
        <v>45696</v>
      </c>
      <c r="J100" s="27">
        <f>SUM(_xlfn.XLOOKUP($I100,$K$14,$J$14,0,0,1),_xlfn.XLOOKUP($I100,$K$15,$J$15,0,0,1),_xlfn.XLOOKUP($I100,$K$16,$J$16,0,0,1),_xlfn.XLOOKUP($I100,$K$17,$J$17,0,0,1),_xlfn.XLOOKUP($I100,$K$18,$J$18,0,0,1),_xlfn.XLOOKUP($I100,$K$19,$J$19,0,0,1),_xlfn.XLOOKUP($I100,$K$21,$J$21,0,0,1),_xlfn.XLOOKUP($I100,$K$22,$J$22,0,0,1),_xlfn.XLOOKUP($I100,$K$23,$J$23,0,0,1),_xlfn.XLOOKUP($I100,$K$24,$J$24,0,0,1),_xlfn.XLOOKUP($I100,$K$25,$J$25,0,0,1),_xlfn.XLOOKUP($I100,$K$26,$J$26,0,0,1),_xlfn.XLOOKUP($I100,$K$28,$J$28,0,0,1),_xlfn.XLOOKUP($I100,$K$29,$J$29,0,0,1),_xlfn.XLOOKUP($I100,$K$30,$J$30,0,0,1),_xlfn.XLOOKUP($I100,$K$31,$J$31,0,0,1),_xlfn.XLOOKUP($I100,$K$32,$J$32,0,0,1),_xlfn.XLOOKUP($I100,$K$33,$J$33,0,0,1),_xlfn.XLOOKUP($I100,$K$35,$J$35,0,0,1),_xlfn.XLOOKUP($I100,$K$36,$J$36,0,0,1),_xlfn.XLOOKUP($I100,$K$37,$J$37,0,0,1),_xlfn.XLOOKUP($I100,$K$38,$J$38,0,0,1),_xlfn.XLOOKUP($I100,$K$39,$J$39,0,0,1),_xlfn.XLOOKUP($I100,$K$40,$J$40,0,0,1))</f>
        <v>0</v>
      </c>
      <c r="K100" s="27">
        <f>SUM(_xlfn.XLOOKUP($I100,$K$47,$J$47,0,0,1),_xlfn.XLOOKUP($I100,$K$48,$J$48,0,0,1),_xlfn.XLOOKUP($I100,$K$49,$J$49,0,0,1),_xlfn.XLOOKUP($I100,$K$50,$J$50,0,0,1),_xlfn.XLOOKUP($I100,$K$51,$J$51,0,0,1),_xlfn.XLOOKUP($I100,$K$53,$J$53,0,0,1),_xlfn.XLOOKUP($I100,$K$54,$J$54,0,0,1),_xlfn.XLOOKUP($I100,$K$55,$J$55,0,0,1),_xlfn.XLOOKUP($I100,$K$56,$J$56,0,0,1),_xlfn.XLOOKUP($I100,$K$57,$J$57,0,0,1),_xlfn.XLOOKUP($I100,$K$59,$J$59,0,0,1),_xlfn.XLOOKUP($I100,$K$60,$J$60,0,0,1),_xlfn.XLOOKUP($I100,$K$61,$J$61,0,0,1),_xlfn.XLOOKUP($I100,$K$62,$J$62,0,0,1),_xlfn.XLOOKUP($I100,$K$63,$J$63,0,0,1),_xlfn.XLOOKUP($I100,$K$65,$J$65,0,0,1),_xlfn.XLOOKUP($I100,$K$66,$J$66,0,0,1),_xlfn.XLOOKUP($I100,$K$67,$J$67,0,0,1),_xlfn.XLOOKUP($I100,$K$68,$J$68,0,0,1),_xlfn.XLOOKUP($I100,$K$69,$J$69,0,0,1),_xlfn.XLOOKUP($I100,$K$71,$J$71,0,0,1),_xlfn.XLOOKUP($I100,$K$72,$J$72,0,0,1),_xlfn.XLOOKUP($I100,$K$73,$J$73,0,0,1),_xlfn.XLOOKUP($I100,$K$74,$J$74,0,0,1),_xlfn.XLOOKUP($I100,$K$75,$J$75,0,0,1),_xlfn.XLOOKUP($I100,$K$77,$J$77,0,0,1),_xlfn.XLOOKUP($I100,$K$78,$J$78,0,0,1),_xlfn.XLOOKUP($I100,$K$79,$J$79,0,0,1),_xlfn.XLOOKUP($I100,$K$80,$J$80,0,0,1),_xlfn.XLOOKUP($I100,$K$82,$J$82,0,0,1),_xlfn.XLOOKUP($I100,$K$83,$J$83,0,0,1),_xlfn.XLOOKUP($I100,$K$84,$J$84,0,0,1),_xlfn.XLOOKUP($I100,$K$85,$J$85,0,0,1),)</f>
        <v>0</v>
      </c>
      <c r="L100" s="28">
        <f t="shared" si="0"/>
        <v>0</v>
      </c>
    </row>
    <row r="101" spans="8:12" s="26" customFormat="1">
      <c r="H101" s="16" t="s">
        <v>94</v>
      </c>
      <c r="I101" s="29">
        <f>IF($I$9=Sheet2!$A$1,Sheet2!B9,IF($I$9=Sheet2!$A$2,Sheet2!B40,IF($I$9=Sheet2!$A$3,Sheet2!B68,IF($I$9=Sheet2!$A$4,Sheet2!B99,IF($I$9=Sheet2!$A$5,Sheet2!B129,IF($I$9=Sheet2!$A$6,Sheet2!B160,IF($I$9=Sheet2!$A$7,Sheet2!B190,IF($I$9=Sheet2!$A$8,Sheet2!B221,IF($I$9=Sheet2!$A$9,Sheet2!B252,IF($I$9=Sheet2!$A$10,Sheet2!B282,IF($I$9=Sheet2!$A$11,Sheet2!B313,IF($I$9=Sheet2!$A$12,Sheet2!B343,0))))))))))))</f>
        <v>45697</v>
      </c>
      <c r="J101" s="27">
        <f>SUM(_xlfn.XLOOKUP($I101,$K$14,$J$14,0,0,1),_xlfn.XLOOKUP($I101,$K$15,$J$15,0,0,1),_xlfn.XLOOKUP($I101,$K$16,$J$16,0,0,1),_xlfn.XLOOKUP($I101,$K$17,$J$17,0,0,1),_xlfn.XLOOKUP($I101,$K$18,$J$18,0,0,1),_xlfn.XLOOKUP($I101,$K$19,$J$19,0,0,1),_xlfn.XLOOKUP($I101,$K$21,$J$21,0,0,1),_xlfn.XLOOKUP($I101,$K$22,$J$22,0,0,1),_xlfn.XLOOKUP($I101,$K$23,$J$23,0,0,1),_xlfn.XLOOKUP($I101,$K$24,$J$24,0,0,1),_xlfn.XLOOKUP($I101,$K$25,$J$25,0,0,1),_xlfn.XLOOKUP($I101,$K$26,$J$26,0,0,1),_xlfn.XLOOKUP($I101,$K$28,$J$28,0,0,1),_xlfn.XLOOKUP($I101,$K$29,$J$29,0,0,1),_xlfn.XLOOKUP($I101,$K$30,$J$30,0,0,1),_xlfn.XLOOKUP($I101,$K$31,$J$31,0,0,1),_xlfn.XLOOKUP($I101,$K$32,$J$32,0,0,1),_xlfn.XLOOKUP($I101,$K$33,$J$33,0,0,1),_xlfn.XLOOKUP($I101,$K$35,$J$35,0,0,1),_xlfn.XLOOKUP($I101,$K$36,$J$36,0,0,1),_xlfn.XLOOKUP($I101,$K$37,$J$37,0,0,1),_xlfn.XLOOKUP($I101,$K$38,$J$38,0,0,1),_xlfn.XLOOKUP($I101,$K$39,$J$39,0,0,1),_xlfn.XLOOKUP($I101,$K$40,$J$40,0,0,1))</f>
        <v>0</v>
      </c>
      <c r="K101" s="27">
        <f>SUM(_xlfn.XLOOKUP($I101,$K$47,$J$47,0,0,1),_xlfn.XLOOKUP($I101,$K$48,$J$48,0,0,1),_xlfn.XLOOKUP($I101,$K$49,$J$49,0,0,1),_xlfn.XLOOKUP($I101,$K$50,$J$50,0,0,1),_xlfn.XLOOKUP($I101,$K$51,$J$51,0,0,1),_xlfn.XLOOKUP($I101,$K$53,$J$53,0,0,1),_xlfn.XLOOKUP($I101,$K$54,$J$54,0,0,1),_xlfn.XLOOKUP($I101,$K$55,$J$55,0,0,1),_xlfn.XLOOKUP($I101,$K$56,$J$56,0,0,1),_xlfn.XLOOKUP($I101,$K$57,$J$57,0,0,1),_xlfn.XLOOKUP($I101,$K$59,$J$59,0,0,1),_xlfn.XLOOKUP($I101,$K$60,$J$60,0,0,1),_xlfn.XLOOKUP($I101,$K$61,$J$61,0,0,1),_xlfn.XLOOKUP($I101,$K$62,$J$62,0,0,1),_xlfn.XLOOKUP($I101,$K$63,$J$63,0,0,1),_xlfn.XLOOKUP($I101,$K$65,$J$65,0,0,1),_xlfn.XLOOKUP($I101,$K$66,$J$66,0,0,1),_xlfn.XLOOKUP($I101,$K$67,$J$67,0,0,1),_xlfn.XLOOKUP($I101,$K$68,$J$68,0,0,1),_xlfn.XLOOKUP($I101,$K$69,$J$69,0,0,1),_xlfn.XLOOKUP($I101,$K$71,$J$71,0,0,1),_xlfn.XLOOKUP($I101,$K$72,$J$72,0,0,1),_xlfn.XLOOKUP($I101,$K$73,$J$73,0,0,1),_xlfn.XLOOKUP($I101,$K$74,$J$74,0,0,1),_xlfn.XLOOKUP($I101,$K$75,$J$75,0,0,1),_xlfn.XLOOKUP($I101,$K$77,$J$77,0,0,1),_xlfn.XLOOKUP($I101,$K$78,$J$78,0,0,1),_xlfn.XLOOKUP($I101,$K$79,$J$79,0,0,1),_xlfn.XLOOKUP($I101,$K$80,$J$80,0,0,1),_xlfn.XLOOKUP($I101,$K$82,$J$82,0,0,1),_xlfn.XLOOKUP($I101,$K$83,$J$83,0,0,1),_xlfn.XLOOKUP($I101,$K$84,$J$84,0,0,1),_xlfn.XLOOKUP($I101,$K$85,$J$85,0,0,1),)</f>
        <v>0</v>
      </c>
      <c r="L101" s="28">
        <f t="shared" si="0"/>
        <v>0</v>
      </c>
    </row>
    <row r="102" spans="8:12" s="26" customFormat="1">
      <c r="H102" s="16"/>
      <c r="I102" s="29">
        <f>IF($I$9=Sheet2!$A$1,Sheet2!B10,IF($I$9=Sheet2!$A$2,Sheet2!B41,IF($I$9=Sheet2!$A$3,Sheet2!B69,IF($I$9=Sheet2!$A$4,Sheet2!B100,IF($I$9=Sheet2!$A$5,Sheet2!B130,IF($I$9=Sheet2!$A$6,Sheet2!B161,IF($I$9=Sheet2!$A$7,Sheet2!B191,IF($I$9=Sheet2!$A$8,Sheet2!B222,IF($I$9=Sheet2!$A$9,Sheet2!B253,IF($I$9=Sheet2!$A$10,Sheet2!B283,IF($I$9=Sheet2!$A$11,Sheet2!B314,IF($I$9=Sheet2!$A$12,Sheet2!B344,0))))))))))))</f>
        <v>45698</v>
      </c>
      <c r="J102" s="27">
        <f>SUM(_xlfn.XLOOKUP($I102,$K$14,$J$14,0,0,1),_xlfn.XLOOKUP($I102,$K$15,$J$15,0,0,1),_xlfn.XLOOKUP($I102,$K$16,$J$16,0,0,1),_xlfn.XLOOKUP($I102,$K$17,$J$17,0,0,1),_xlfn.XLOOKUP($I102,$K$18,$J$18,0,0,1),_xlfn.XLOOKUP($I102,$K$19,$J$19,0,0,1),_xlfn.XLOOKUP($I102,$K$21,$J$21,0,0,1),_xlfn.XLOOKUP($I102,$K$22,$J$22,0,0,1),_xlfn.XLOOKUP($I102,$K$23,$J$23,0,0,1),_xlfn.XLOOKUP($I102,$K$24,$J$24,0,0,1),_xlfn.XLOOKUP($I102,$K$25,$J$25,0,0,1),_xlfn.XLOOKUP($I102,$K$26,$J$26,0,0,1),_xlfn.XLOOKUP($I102,$K$28,$J$28,0,0,1),_xlfn.XLOOKUP($I102,$K$29,$J$29,0,0,1),_xlfn.XLOOKUP($I102,$K$30,$J$30,0,0,1),_xlfn.XLOOKUP($I102,$K$31,$J$31,0,0,1),_xlfn.XLOOKUP($I102,$K$32,$J$32,0,0,1),_xlfn.XLOOKUP($I102,$K$33,$J$33,0,0,1),_xlfn.XLOOKUP($I102,$K$35,$J$35,0,0,1),_xlfn.XLOOKUP($I102,$K$36,$J$36,0,0,1),_xlfn.XLOOKUP($I102,$K$37,$J$37,0,0,1),_xlfn.XLOOKUP($I102,$K$38,$J$38,0,0,1),_xlfn.XLOOKUP($I102,$K$39,$J$39,0,0,1),_xlfn.XLOOKUP($I102,$K$40,$J$40,0,0,1))</f>
        <v>0</v>
      </c>
      <c r="K102" s="27">
        <f>SUM(_xlfn.XLOOKUP($I102,$K$47,$J$47,0,0,1),_xlfn.XLOOKUP($I102,$K$48,$J$48,0,0,1),_xlfn.XLOOKUP($I102,$K$49,$J$49,0,0,1),_xlfn.XLOOKUP($I102,$K$50,$J$50,0,0,1),_xlfn.XLOOKUP($I102,$K$51,$J$51,0,0,1),_xlfn.XLOOKUP($I102,$K$53,$J$53,0,0,1),_xlfn.XLOOKUP($I102,$K$54,$J$54,0,0,1),_xlfn.XLOOKUP($I102,$K$55,$J$55,0,0,1),_xlfn.XLOOKUP($I102,$K$56,$J$56,0,0,1),_xlfn.XLOOKUP($I102,$K$57,$J$57,0,0,1),_xlfn.XLOOKUP($I102,$K$59,$J$59,0,0,1),_xlfn.XLOOKUP($I102,$K$60,$J$60,0,0,1),_xlfn.XLOOKUP($I102,$K$61,$J$61,0,0,1),_xlfn.XLOOKUP($I102,$K$62,$J$62,0,0,1),_xlfn.XLOOKUP($I102,$K$63,$J$63,0,0,1),_xlfn.XLOOKUP($I102,$K$65,$J$65,0,0,1),_xlfn.XLOOKUP($I102,$K$66,$J$66,0,0,1),_xlfn.XLOOKUP($I102,$K$67,$J$67,0,0,1),_xlfn.XLOOKUP($I102,$K$68,$J$68,0,0,1),_xlfn.XLOOKUP($I102,$K$69,$J$69,0,0,1),_xlfn.XLOOKUP($I102,$K$71,$J$71,0,0,1),_xlfn.XLOOKUP($I102,$K$72,$J$72,0,0,1),_xlfn.XLOOKUP($I102,$K$73,$J$73,0,0,1),_xlfn.XLOOKUP($I102,$K$74,$J$74,0,0,1),_xlfn.XLOOKUP($I102,$K$75,$J$75,0,0,1),_xlfn.XLOOKUP($I102,$K$77,$J$77,0,0,1),_xlfn.XLOOKUP($I102,$K$78,$J$78,0,0,1),_xlfn.XLOOKUP($I102,$K$79,$J$79,0,0,1),_xlfn.XLOOKUP($I102,$K$80,$J$80,0,0,1),_xlfn.XLOOKUP($I102,$K$82,$J$82,0,0,1),_xlfn.XLOOKUP($I102,$K$83,$J$83,0,0,1),_xlfn.XLOOKUP($I102,$K$84,$J$84,0,0,1),_xlfn.XLOOKUP($I102,$K$85,$J$85,0,0,1),)</f>
        <v>0</v>
      </c>
      <c r="L102" s="28">
        <f t="shared" si="0"/>
        <v>0</v>
      </c>
    </row>
    <row r="103" spans="8:12" s="26" customFormat="1">
      <c r="H103" s="16"/>
      <c r="I103" s="29">
        <f>IF($I$9=Sheet2!$A$1,Sheet2!B11,IF($I$9=Sheet2!$A$2,Sheet2!B42,IF($I$9=Sheet2!$A$3,Sheet2!B70,IF($I$9=Sheet2!$A$4,Sheet2!B101,IF($I$9=Sheet2!$A$5,Sheet2!B131,IF($I$9=Sheet2!$A$6,Sheet2!B162,IF($I$9=Sheet2!$A$7,Sheet2!B192,IF($I$9=Sheet2!$A$8,Sheet2!B223,IF($I$9=Sheet2!$A$9,Sheet2!B254,IF($I$9=Sheet2!$A$10,Sheet2!B284,IF($I$9=Sheet2!$A$11,Sheet2!B315,IF($I$9=Sheet2!$A$12,Sheet2!B345,0))))))))))))</f>
        <v>45699</v>
      </c>
      <c r="J103" s="27">
        <f>SUM(_xlfn.XLOOKUP($I103,$K$14,$J$14,0,0,1),_xlfn.XLOOKUP($I103,$K$15,$J$15,0,0,1),_xlfn.XLOOKUP($I103,$K$16,$J$16,0,0,1),_xlfn.XLOOKUP($I103,$K$17,$J$17,0,0,1),_xlfn.XLOOKUP($I103,$K$18,$J$18,0,0,1),_xlfn.XLOOKUP($I103,$K$19,$J$19,0,0,1),_xlfn.XLOOKUP($I103,$K$21,$J$21,0,0,1),_xlfn.XLOOKUP($I103,$K$22,$J$22,0,0,1),_xlfn.XLOOKUP($I103,$K$23,$J$23,0,0,1),_xlfn.XLOOKUP($I103,$K$24,$J$24,0,0,1),_xlfn.XLOOKUP($I103,$K$25,$J$25,0,0,1),_xlfn.XLOOKUP($I103,$K$26,$J$26,0,0,1),_xlfn.XLOOKUP($I103,$K$28,$J$28,0,0,1),_xlfn.XLOOKUP($I103,$K$29,$J$29,0,0,1),_xlfn.XLOOKUP($I103,$K$30,$J$30,0,0,1),_xlfn.XLOOKUP($I103,$K$31,$J$31,0,0,1),_xlfn.XLOOKUP($I103,$K$32,$J$32,0,0,1),_xlfn.XLOOKUP($I103,$K$33,$J$33,0,0,1),_xlfn.XLOOKUP($I103,$K$35,$J$35,0,0,1),_xlfn.XLOOKUP($I103,$K$36,$J$36,0,0,1),_xlfn.XLOOKUP($I103,$K$37,$J$37,0,0,1),_xlfn.XLOOKUP($I103,$K$38,$J$38,0,0,1),_xlfn.XLOOKUP($I103,$K$39,$J$39,0,0,1),_xlfn.XLOOKUP($I103,$K$40,$J$40,0,0,1))</f>
        <v>0</v>
      </c>
      <c r="K103" s="27">
        <f>SUM(_xlfn.XLOOKUP($I103,$K$47,$J$47,0,0,1),_xlfn.XLOOKUP($I103,$K$48,$J$48,0,0,1),_xlfn.XLOOKUP($I103,$K$49,$J$49,0,0,1),_xlfn.XLOOKUP($I103,$K$50,$J$50,0,0,1),_xlfn.XLOOKUP($I103,$K$51,$J$51,0,0,1),_xlfn.XLOOKUP($I103,$K$53,$J$53,0,0,1),_xlfn.XLOOKUP($I103,$K$54,$J$54,0,0,1),_xlfn.XLOOKUP($I103,$K$55,$J$55,0,0,1),_xlfn.XLOOKUP($I103,$K$56,$J$56,0,0,1),_xlfn.XLOOKUP($I103,$K$57,$J$57,0,0,1),_xlfn.XLOOKUP($I103,$K$59,$J$59,0,0,1),_xlfn.XLOOKUP($I103,$K$60,$J$60,0,0,1),_xlfn.XLOOKUP($I103,$K$61,$J$61,0,0,1),_xlfn.XLOOKUP($I103,$K$62,$J$62,0,0,1),_xlfn.XLOOKUP($I103,$K$63,$J$63,0,0,1),_xlfn.XLOOKUP($I103,$K$65,$J$65,0,0,1),_xlfn.XLOOKUP($I103,$K$66,$J$66,0,0,1),_xlfn.XLOOKUP($I103,$K$67,$J$67,0,0,1),_xlfn.XLOOKUP($I103,$K$68,$J$68,0,0,1),_xlfn.XLOOKUP($I103,$K$69,$J$69,0,0,1),_xlfn.XLOOKUP($I103,$K$71,$J$71,0,0,1),_xlfn.XLOOKUP($I103,$K$72,$J$72,0,0,1),_xlfn.XLOOKUP($I103,$K$73,$J$73,0,0,1),_xlfn.XLOOKUP($I103,$K$74,$J$74,0,0,1),_xlfn.XLOOKUP($I103,$K$75,$J$75,0,0,1),_xlfn.XLOOKUP($I103,$K$77,$J$77,0,0,1),_xlfn.XLOOKUP($I103,$K$78,$J$78,0,0,1),_xlfn.XLOOKUP($I103,$K$79,$J$79,0,0,1),_xlfn.XLOOKUP($I103,$K$80,$J$80,0,0,1),_xlfn.XLOOKUP($I103,$K$82,$J$82,0,0,1),_xlfn.XLOOKUP($I103,$K$83,$J$83,0,0,1),_xlfn.XLOOKUP($I103,$K$84,$J$84,0,0,1),_xlfn.XLOOKUP($I103,$K$85,$J$85,0,0,1),)</f>
        <v>0</v>
      </c>
      <c r="L103" s="28">
        <f t="shared" si="0"/>
        <v>0</v>
      </c>
    </row>
    <row r="104" spans="8:12" s="26" customFormat="1">
      <c r="H104" s="16"/>
      <c r="I104" s="29">
        <f>IF($I$9=Sheet2!$A$1,Sheet2!B12,IF($I$9=Sheet2!$A$2,Sheet2!B43,IF($I$9=Sheet2!$A$3,Sheet2!B71,IF($I$9=Sheet2!$A$4,Sheet2!B102,IF($I$9=Sheet2!$A$5,Sheet2!B132,IF($I$9=Sheet2!$A$6,Sheet2!B163,IF($I$9=Sheet2!$A$7,Sheet2!B193,IF($I$9=Sheet2!$A$8,Sheet2!B224,IF($I$9=Sheet2!$A$9,Sheet2!B255,IF($I$9=Sheet2!$A$10,Sheet2!B285,IF($I$9=Sheet2!$A$11,Sheet2!B316,IF($I$9=Sheet2!$A$12,Sheet2!B346,0))))))))))))</f>
        <v>45700</v>
      </c>
      <c r="J104" s="27">
        <f>SUM(_xlfn.XLOOKUP($I104,$K$14,$J$14,0,0,1),_xlfn.XLOOKUP($I104,$K$15,$J$15,0,0,1),_xlfn.XLOOKUP($I104,$K$16,$J$16,0,0,1),_xlfn.XLOOKUP($I104,$K$17,$J$17,0,0,1),_xlfn.XLOOKUP($I104,$K$18,$J$18,0,0,1),_xlfn.XLOOKUP($I104,$K$19,$J$19,0,0,1),_xlfn.XLOOKUP($I104,$K$21,$J$21,0,0,1),_xlfn.XLOOKUP($I104,$K$22,$J$22,0,0,1),_xlfn.XLOOKUP($I104,$K$23,$J$23,0,0,1),_xlfn.XLOOKUP($I104,$K$24,$J$24,0,0,1),_xlfn.XLOOKUP($I104,$K$25,$J$25,0,0,1),_xlfn.XLOOKUP($I104,$K$26,$J$26,0,0,1),_xlfn.XLOOKUP($I104,$K$28,$J$28,0,0,1),_xlfn.XLOOKUP($I104,$K$29,$J$29,0,0,1),_xlfn.XLOOKUP($I104,$K$30,$J$30,0,0,1),_xlfn.XLOOKUP($I104,$K$31,$J$31,0,0,1),_xlfn.XLOOKUP($I104,$K$32,$J$32,0,0,1),_xlfn.XLOOKUP($I104,$K$33,$J$33,0,0,1),_xlfn.XLOOKUP($I104,$K$35,$J$35,0,0,1),_xlfn.XLOOKUP($I104,$K$36,$J$36,0,0,1),_xlfn.XLOOKUP($I104,$K$37,$J$37,0,0,1),_xlfn.XLOOKUP($I104,$K$38,$J$38,0,0,1),_xlfn.XLOOKUP($I104,$K$39,$J$39,0,0,1),_xlfn.XLOOKUP($I104,$K$40,$J$40,0,0,1))</f>
        <v>0</v>
      </c>
      <c r="K104" s="27">
        <f>SUM(_xlfn.XLOOKUP($I104,$K$47,$J$47,0,0,1),_xlfn.XLOOKUP($I104,$K$48,$J$48,0,0,1),_xlfn.XLOOKUP($I104,$K$49,$J$49,0,0,1),_xlfn.XLOOKUP($I104,$K$50,$J$50,0,0,1),_xlfn.XLOOKUP($I104,$K$51,$J$51,0,0,1),_xlfn.XLOOKUP($I104,$K$53,$J$53,0,0,1),_xlfn.XLOOKUP($I104,$K$54,$J$54,0,0,1),_xlfn.XLOOKUP($I104,$K$55,$J$55,0,0,1),_xlfn.XLOOKUP($I104,$K$56,$J$56,0,0,1),_xlfn.XLOOKUP($I104,$K$57,$J$57,0,0,1),_xlfn.XLOOKUP($I104,$K$59,$J$59,0,0,1),_xlfn.XLOOKUP($I104,$K$60,$J$60,0,0,1),_xlfn.XLOOKUP($I104,$K$61,$J$61,0,0,1),_xlfn.XLOOKUP($I104,$K$62,$J$62,0,0,1),_xlfn.XLOOKUP($I104,$K$63,$J$63,0,0,1),_xlfn.XLOOKUP($I104,$K$65,$J$65,0,0,1),_xlfn.XLOOKUP($I104,$K$66,$J$66,0,0,1),_xlfn.XLOOKUP($I104,$K$67,$J$67,0,0,1),_xlfn.XLOOKUP($I104,$K$68,$J$68,0,0,1),_xlfn.XLOOKUP($I104,$K$69,$J$69,0,0,1),_xlfn.XLOOKUP($I104,$K$71,$J$71,0,0,1),_xlfn.XLOOKUP($I104,$K$72,$J$72,0,0,1),_xlfn.XLOOKUP($I104,$K$73,$J$73,0,0,1),_xlfn.XLOOKUP($I104,$K$74,$J$74,0,0,1),_xlfn.XLOOKUP($I104,$K$75,$J$75,0,0,1),_xlfn.XLOOKUP($I104,$K$77,$J$77,0,0,1),_xlfn.XLOOKUP($I104,$K$78,$J$78,0,0,1),_xlfn.XLOOKUP($I104,$K$79,$J$79,0,0,1),_xlfn.XLOOKUP($I104,$K$80,$J$80,0,0,1),_xlfn.XLOOKUP($I104,$K$82,$J$82,0,0,1),_xlfn.XLOOKUP($I104,$K$83,$J$83,0,0,1),_xlfn.XLOOKUP($I104,$K$84,$J$84,0,0,1),_xlfn.XLOOKUP($I104,$K$85,$J$85,0,0,1),)</f>
        <v>0</v>
      </c>
      <c r="L104" s="28">
        <f t="shared" si="0"/>
        <v>0</v>
      </c>
    </row>
    <row r="105" spans="8:12" s="26" customFormat="1">
      <c r="I105" s="29">
        <f>IF($I$9=Sheet2!$A$1,Sheet2!B13,IF($I$9=Sheet2!$A$2,Sheet2!B44,IF($I$9=Sheet2!$A$3,Sheet2!B72,IF($I$9=Sheet2!$A$4,Sheet2!B103,IF($I$9=Sheet2!$A$5,Sheet2!B133,IF($I$9=Sheet2!$A$6,Sheet2!B164,IF($I$9=Sheet2!$A$7,Sheet2!B194,IF($I$9=Sheet2!$A$8,Sheet2!B225,IF($I$9=Sheet2!$A$9,Sheet2!B256,IF($I$9=Sheet2!$A$10,Sheet2!B286,IF($I$9=Sheet2!$A$11,Sheet2!B317,IF($I$9=Sheet2!$A$12,Sheet2!B347,0))))))))))))</f>
        <v>45701</v>
      </c>
      <c r="J105" s="27">
        <f>SUM(_xlfn.XLOOKUP($I105,$K$14,$J$14,0,0,1),_xlfn.XLOOKUP($I105,$K$15,$J$15,0,0,1),_xlfn.XLOOKUP($I105,$K$16,$J$16,0,0,1),_xlfn.XLOOKUP($I105,$K$17,$J$17,0,0,1),_xlfn.XLOOKUP($I105,$K$18,$J$18,0,0,1),_xlfn.XLOOKUP($I105,$K$19,$J$19,0,0,1),_xlfn.XLOOKUP($I105,$K$21,$J$21,0,0,1),_xlfn.XLOOKUP($I105,$K$22,$J$22,0,0,1),_xlfn.XLOOKUP($I105,$K$23,$J$23,0,0,1),_xlfn.XLOOKUP($I105,$K$24,$J$24,0,0,1),_xlfn.XLOOKUP($I105,$K$25,$J$25,0,0,1),_xlfn.XLOOKUP($I105,$K$26,$J$26,0,0,1),_xlfn.XLOOKUP($I105,$K$28,$J$28,0,0,1),_xlfn.XLOOKUP($I105,$K$29,$J$29,0,0,1),_xlfn.XLOOKUP($I105,$K$30,$J$30,0,0,1),_xlfn.XLOOKUP($I105,$K$31,$J$31,0,0,1),_xlfn.XLOOKUP($I105,$K$32,$J$32,0,0,1),_xlfn.XLOOKUP($I105,$K$33,$J$33,0,0,1),_xlfn.XLOOKUP($I105,$K$35,$J$35,0,0,1),_xlfn.XLOOKUP($I105,$K$36,$J$36,0,0,1),_xlfn.XLOOKUP($I105,$K$37,$J$37,0,0,1),_xlfn.XLOOKUP($I105,$K$38,$J$38,0,0,1),_xlfn.XLOOKUP($I105,$K$39,$J$39,0,0,1),_xlfn.XLOOKUP($I105,$K$40,$J$40,0,0,1))</f>
        <v>0</v>
      </c>
      <c r="K105" s="27">
        <f>SUM(_xlfn.XLOOKUP($I105,$K$47,$J$47,0,0,1),_xlfn.XLOOKUP($I105,$K$48,$J$48,0,0,1),_xlfn.XLOOKUP($I105,$K$49,$J$49,0,0,1),_xlfn.XLOOKUP($I105,$K$50,$J$50,0,0,1),_xlfn.XLOOKUP($I105,$K$51,$J$51,0,0,1),_xlfn.XLOOKUP($I105,$K$53,$J$53,0,0,1),_xlfn.XLOOKUP($I105,$K$54,$J$54,0,0,1),_xlfn.XLOOKUP($I105,$K$55,$J$55,0,0,1),_xlfn.XLOOKUP($I105,$K$56,$J$56,0,0,1),_xlfn.XLOOKUP($I105,$K$57,$J$57,0,0,1),_xlfn.XLOOKUP($I105,$K$59,$J$59,0,0,1),_xlfn.XLOOKUP($I105,$K$60,$J$60,0,0,1),_xlfn.XLOOKUP($I105,$K$61,$J$61,0,0,1),_xlfn.XLOOKUP($I105,$K$62,$J$62,0,0,1),_xlfn.XLOOKUP($I105,$K$63,$J$63,0,0,1),_xlfn.XLOOKUP($I105,$K$65,$J$65,0,0,1),_xlfn.XLOOKUP($I105,$K$66,$J$66,0,0,1),_xlfn.XLOOKUP($I105,$K$67,$J$67,0,0,1),_xlfn.XLOOKUP($I105,$K$68,$J$68,0,0,1),_xlfn.XLOOKUP($I105,$K$69,$J$69,0,0,1),_xlfn.XLOOKUP($I105,$K$71,$J$71,0,0,1),_xlfn.XLOOKUP($I105,$K$72,$J$72,0,0,1),_xlfn.XLOOKUP($I105,$K$73,$J$73,0,0,1),_xlfn.XLOOKUP($I105,$K$74,$J$74,0,0,1),_xlfn.XLOOKUP($I105,$K$75,$J$75,0,0,1),_xlfn.XLOOKUP($I105,$K$77,$J$77,0,0,1),_xlfn.XLOOKUP($I105,$K$78,$J$78,0,0,1),_xlfn.XLOOKUP($I105,$K$79,$J$79,0,0,1),_xlfn.XLOOKUP($I105,$K$80,$J$80,0,0,1),_xlfn.XLOOKUP($I105,$K$82,$J$82,0,0,1),_xlfn.XLOOKUP($I105,$K$83,$J$83,0,0,1),_xlfn.XLOOKUP($I105,$K$84,$J$84,0,0,1),_xlfn.XLOOKUP($I105,$K$85,$J$85,0,0,1),)</f>
        <v>0</v>
      </c>
      <c r="L105" s="28">
        <f t="shared" si="0"/>
        <v>0</v>
      </c>
    </row>
    <row r="106" spans="8:12" s="26" customFormat="1">
      <c r="I106" s="29">
        <f>IF($I$9=Sheet2!$A$1,Sheet2!B14,IF($I$9=Sheet2!$A$2,Sheet2!B45,IF($I$9=Sheet2!$A$3,Sheet2!B73,IF($I$9=Sheet2!$A$4,Sheet2!B104,IF($I$9=Sheet2!$A$5,Sheet2!B134,IF($I$9=Sheet2!$A$6,Sheet2!B165,IF($I$9=Sheet2!$A$7,Sheet2!B195,IF($I$9=Sheet2!$A$8,Sheet2!B226,IF($I$9=Sheet2!$A$9,Sheet2!B257,IF($I$9=Sheet2!$A$10,Sheet2!B287,IF($I$9=Sheet2!$A$11,Sheet2!B318,IF($I$9=Sheet2!$A$12,Sheet2!B348,0))))))))))))</f>
        <v>45702</v>
      </c>
      <c r="J106" s="27">
        <f>SUM(_xlfn.XLOOKUP($I106,$K$14,$J$14,0,0,1),_xlfn.XLOOKUP($I106,$K$15,$J$15,0,0,1),_xlfn.XLOOKUP($I106,$K$16,$J$16,0,0,1),_xlfn.XLOOKUP($I106,$K$17,$J$17,0,0,1),_xlfn.XLOOKUP($I106,$K$18,$J$18,0,0,1),_xlfn.XLOOKUP($I106,$K$19,$J$19,0,0,1),_xlfn.XLOOKUP($I106,$K$21,$J$21,0,0,1),_xlfn.XLOOKUP($I106,$K$22,$J$22,0,0,1),_xlfn.XLOOKUP($I106,$K$23,$J$23,0,0,1),_xlfn.XLOOKUP($I106,$K$24,$J$24,0,0,1),_xlfn.XLOOKUP($I106,$K$25,$J$25,0,0,1),_xlfn.XLOOKUP($I106,$K$26,$J$26,0,0,1),_xlfn.XLOOKUP($I106,$K$28,$J$28,0,0,1),_xlfn.XLOOKUP($I106,$K$29,$J$29,0,0,1),_xlfn.XLOOKUP($I106,$K$30,$J$30,0,0,1),_xlfn.XLOOKUP($I106,$K$31,$J$31,0,0,1),_xlfn.XLOOKUP($I106,$K$32,$J$32,0,0,1),_xlfn.XLOOKUP($I106,$K$33,$J$33,0,0,1),_xlfn.XLOOKUP($I106,$K$35,$J$35,0,0,1),_xlfn.XLOOKUP($I106,$K$36,$J$36,0,0,1),_xlfn.XLOOKUP($I106,$K$37,$J$37,0,0,1),_xlfn.XLOOKUP($I106,$K$38,$J$38,0,0,1),_xlfn.XLOOKUP($I106,$K$39,$J$39,0,0,1),_xlfn.XLOOKUP($I106,$K$40,$J$40,0,0,1))</f>
        <v>0</v>
      </c>
      <c r="K106" s="27">
        <f>SUM(_xlfn.XLOOKUP($I106,$K$47,$J$47,0,0,1),_xlfn.XLOOKUP($I106,$K$48,$J$48,0,0,1),_xlfn.XLOOKUP($I106,$K$49,$J$49,0,0,1),_xlfn.XLOOKUP($I106,$K$50,$J$50,0,0,1),_xlfn.XLOOKUP($I106,$K$51,$J$51,0,0,1),_xlfn.XLOOKUP($I106,$K$53,$J$53,0,0,1),_xlfn.XLOOKUP($I106,$K$54,$J$54,0,0,1),_xlfn.XLOOKUP($I106,$K$55,$J$55,0,0,1),_xlfn.XLOOKUP($I106,$K$56,$J$56,0,0,1),_xlfn.XLOOKUP($I106,$K$57,$J$57,0,0,1),_xlfn.XLOOKUP($I106,$K$59,$J$59,0,0,1),_xlfn.XLOOKUP($I106,$K$60,$J$60,0,0,1),_xlfn.XLOOKUP($I106,$K$61,$J$61,0,0,1),_xlfn.XLOOKUP($I106,$K$62,$J$62,0,0,1),_xlfn.XLOOKUP($I106,$K$63,$J$63,0,0,1),_xlfn.XLOOKUP($I106,$K$65,$J$65,0,0,1),_xlfn.XLOOKUP($I106,$K$66,$J$66,0,0,1),_xlfn.XLOOKUP($I106,$K$67,$J$67,0,0,1),_xlfn.XLOOKUP($I106,$K$68,$J$68,0,0,1),_xlfn.XLOOKUP($I106,$K$69,$J$69,0,0,1),_xlfn.XLOOKUP($I106,$K$71,$J$71,0,0,1),_xlfn.XLOOKUP($I106,$K$72,$J$72,0,0,1),_xlfn.XLOOKUP($I106,$K$73,$J$73,0,0,1),_xlfn.XLOOKUP($I106,$K$74,$J$74,0,0,1),_xlfn.XLOOKUP($I106,$K$75,$J$75,0,0,1),_xlfn.XLOOKUP($I106,$K$77,$J$77,0,0,1),_xlfn.XLOOKUP($I106,$K$78,$J$78,0,0,1),_xlfn.XLOOKUP($I106,$K$79,$J$79,0,0,1),_xlfn.XLOOKUP($I106,$K$80,$J$80,0,0,1),_xlfn.XLOOKUP($I106,$K$82,$J$82,0,0,1),_xlfn.XLOOKUP($I106,$K$83,$J$83,0,0,1),_xlfn.XLOOKUP($I106,$K$84,$J$84,0,0,1),_xlfn.XLOOKUP($I106,$K$85,$J$85,0,0,1),)</f>
        <v>0</v>
      </c>
      <c r="L106" s="28">
        <f t="shared" si="0"/>
        <v>0</v>
      </c>
    </row>
    <row r="107" spans="8:12" s="26" customFormat="1">
      <c r="I107" s="29">
        <f>IF($I$9=Sheet2!$A$1,Sheet2!B15,IF($I$9=Sheet2!$A$2,Sheet2!B46,IF($I$9=Sheet2!$A$3,Sheet2!B74,IF($I$9=Sheet2!$A$4,Sheet2!B105,IF($I$9=Sheet2!$A$5,Sheet2!B135,IF($I$9=Sheet2!$A$6,Sheet2!B166,IF($I$9=Sheet2!$A$7,Sheet2!B196,IF($I$9=Sheet2!$A$8,Sheet2!B227,IF($I$9=Sheet2!$A$9,Sheet2!B258,IF($I$9=Sheet2!$A$10,Sheet2!B288,IF($I$9=Sheet2!$A$11,Sheet2!B319,IF($I$9=Sheet2!$A$12,Sheet2!B349,0))))))))))))</f>
        <v>45703</v>
      </c>
      <c r="J107" s="27">
        <f>SUM(_xlfn.XLOOKUP($I107,$K$14,$J$14,0,0,1),_xlfn.XLOOKUP($I107,$K$15,$J$15,0,0,1),_xlfn.XLOOKUP($I107,$K$16,$J$16,0,0,1),_xlfn.XLOOKUP($I107,$K$17,$J$17,0,0,1),_xlfn.XLOOKUP($I107,$K$18,$J$18,0,0,1),_xlfn.XLOOKUP($I107,$K$19,$J$19,0,0,1),_xlfn.XLOOKUP($I107,$K$21,$J$21,0,0,1),_xlfn.XLOOKUP($I107,$K$22,$J$22,0,0,1),_xlfn.XLOOKUP($I107,$K$23,$J$23,0,0,1),_xlfn.XLOOKUP($I107,$K$24,$J$24,0,0,1),_xlfn.XLOOKUP($I107,$K$25,$J$25,0,0,1),_xlfn.XLOOKUP($I107,$K$26,$J$26,0,0,1),_xlfn.XLOOKUP($I107,$K$28,$J$28,0,0,1),_xlfn.XLOOKUP($I107,$K$29,$J$29,0,0,1),_xlfn.XLOOKUP($I107,$K$30,$J$30,0,0,1),_xlfn.XLOOKUP($I107,$K$31,$J$31,0,0,1),_xlfn.XLOOKUP($I107,$K$32,$J$32,0,0,1),_xlfn.XLOOKUP($I107,$K$33,$J$33,0,0,1),_xlfn.XLOOKUP($I107,$K$35,$J$35,0,0,1),_xlfn.XLOOKUP($I107,$K$36,$J$36,0,0,1),_xlfn.XLOOKUP($I107,$K$37,$J$37,0,0,1),_xlfn.XLOOKUP($I107,$K$38,$J$38,0,0,1),_xlfn.XLOOKUP($I107,$K$39,$J$39,0,0,1),_xlfn.XLOOKUP($I107,$K$40,$J$40,0,0,1))</f>
        <v>0</v>
      </c>
      <c r="K107" s="27">
        <f>SUM(_xlfn.XLOOKUP($I107,$K$47,$J$47,0,0,1),_xlfn.XLOOKUP($I107,$K$48,$J$48,0,0,1),_xlfn.XLOOKUP($I107,$K$49,$J$49,0,0,1),_xlfn.XLOOKUP($I107,$K$50,$J$50,0,0,1),_xlfn.XLOOKUP($I107,$K$51,$J$51,0,0,1),_xlfn.XLOOKUP($I107,$K$53,$J$53,0,0,1),_xlfn.XLOOKUP($I107,$K$54,$J$54,0,0,1),_xlfn.XLOOKUP($I107,$K$55,$J$55,0,0,1),_xlfn.XLOOKUP($I107,$K$56,$J$56,0,0,1),_xlfn.XLOOKUP($I107,$K$57,$J$57,0,0,1),_xlfn.XLOOKUP($I107,$K$59,$J$59,0,0,1),_xlfn.XLOOKUP($I107,$K$60,$J$60,0,0,1),_xlfn.XLOOKUP($I107,$K$61,$J$61,0,0,1),_xlfn.XLOOKUP($I107,$K$62,$J$62,0,0,1),_xlfn.XLOOKUP($I107,$K$63,$J$63,0,0,1),_xlfn.XLOOKUP($I107,$K$65,$J$65,0,0,1),_xlfn.XLOOKUP($I107,$K$66,$J$66,0,0,1),_xlfn.XLOOKUP($I107,$K$67,$J$67,0,0,1),_xlfn.XLOOKUP($I107,$K$68,$J$68,0,0,1),_xlfn.XLOOKUP($I107,$K$69,$J$69,0,0,1),_xlfn.XLOOKUP($I107,$K$71,$J$71,0,0,1),_xlfn.XLOOKUP($I107,$K$72,$J$72,0,0,1),_xlfn.XLOOKUP($I107,$K$73,$J$73,0,0,1),_xlfn.XLOOKUP($I107,$K$74,$J$74,0,0,1),_xlfn.XLOOKUP($I107,$K$75,$J$75,0,0,1),_xlfn.XLOOKUP($I107,$K$77,$J$77,0,0,1),_xlfn.XLOOKUP($I107,$K$78,$J$78,0,0,1),_xlfn.XLOOKUP($I107,$K$79,$J$79,0,0,1),_xlfn.XLOOKUP($I107,$K$80,$J$80,0,0,1),_xlfn.XLOOKUP($I107,$K$82,$J$82,0,0,1),_xlfn.XLOOKUP($I107,$K$83,$J$83,0,0,1),_xlfn.XLOOKUP($I107,$K$84,$J$84,0,0,1),_xlfn.XLOOKUP($I107,$K$85,$J$85,0,0,1),)</f>
        <v>0</v>
      </c>
      <c r="L107" s="28">
        <f t="shared" si="0"/>
        <v>0</v>
      </c>
    </row>
    <row r="108" spans="8:12" s="26" customFormat="1">
      <c r="I108" s="29">
        <f>IF($I$9=Sheet2!$A$1,Sheet2!B16,IF($I$9=Sheet2!$A$2,Sheet2!B47,IF($I$9=Sheet2!$A$3,Sheet2!B75,IF($I$9=Sheet2!$A$4,Sheet2!B106,IF($I$9=Sheet2!$A$5,Sheet2!B136,IF($I$9=Sheet2!$A$6,Sheet2!B167,IF($I$9=Sheet2!$A$7,Sheet2!B197,IF($I$9=Sheet2!$A$8,Sheet2!B228,IF($I$9=Sheet2!$A$9,Sheet2!B259,IF($I$9=Sheet2!$A$10,Sheet2!B289,IF($I$9=Sheet2!$A$11,Sheet2!B320,IF($I$9=Sheet2!$A$12,Sheet2!B350,0))))))))))))</f>
        <v>45704</v>
      </c>
      <c r="J108" s="27">
        <f>SUM(_xlfn.XLOOKUP($I108,$K$14,$J$14,0,0,1),_xlfn.XLOOKUP($I108,$K$15,$J$15,0,0,1),_xlfn.XLOOKUP($I108,$K$16,$J$16,0,0,1),_xlfn.XLOOKUP($I108,$K$17,$J$17,0,0,1),_xlfn.XLOOKUP($I108,$K$18,$J$18,0,0,1),_xlfn.XLOOKUP($I108,$K$19,$J$19,0,0,1),_xlfn.XLOOKUP($I108,$K$21,$J$21,0,0,1),_xlfn.XLOOKUP($I108,$K$22,$J$22,0,0,1),_xlfn.XLOOKUP($I108,$K$23,$J$23,0,0,1),_xlfn.XLOOKUP($I108,$K$24,$J$24,0,0,1),_xlfn.XLOOKUP($I108,$K$25,$J$25,0,0,1),_xlfn.XLOOKUP($I108,$K$26,$J$26,0,0,1),_xlfn.XLOOKUP($I108,$K$28,$J$28,0,0,1),_xlfn.XLOOKUP($I108,$K$29,$J$29,0,0,1),_xlfn.XLOOKUP($I108,$K$30,$J$30,0,0,1),_xlfn.XLOOKUP($I108,$K$31,$J$31,0,0,1),_xlfn.XLOOKUP($I108,$K$32,$J$32,0,0,1),_xlfn.XLOOKUP($I108,$K$33,$J$33,0,0,1),_xlfn.XLOOKUP($I108,$K$35,$J$35,0,0,1),_xlfn.XLOOKUP($I108,$K$36,$J$36,0,0,1),_xlfn.XLOOKUP($I108,$K$37,$J$37,0,0,1),_xlfn.XLOOKUP($I108,$K$38,$J$38,0,0,1),_xlfn.XLOOKUP($I108,$K$39,$J$39,0,0,1),_xlfn.XLOOKUP($I108,$K$40,$J$40,0,0,1))</f>
        <v>0</v>
      </c>
      <c r="K108" s="27">
        <f>SUM(_xlfn.XLOOKUP($I108,$K$47,$J$47,0,0,1),_xlfn.XLOOKUP($I108,$K$48,$J$48,0,0,1),_xlfn.XLOOKUP($I108,$K$49,$J$49,0,0,1),_xlfn.XLOOKUP($I108,$K$50,$J$50,0,0,1),_xlfn.XLOOKUP($I108,$K$51,$J$51,0,0,1),_xlfn.XLOOKUP($I108,$K$53,$J$53,0,0,1),_xlfn.XLOOKUP($I108,$K$54,$J$54,0,0,1),_xlfn.XLOOKUP($I108,$K$55,$J$55,0,0,1),_xlfn.XLOOKUP($I108,$K$56,$J$56,0,0,1),_xlfn.XLOOKUP($I108,$K$57,$J$57,0,0,1),_xlfn.XLOOKUP($I108,$K$59,$J$59,0,0,1),_xlfn.XLOOKUP($I108,$K$60,$J$60,0,0,1),_xlfn.XLOOKUP($I108,$K$61,$J$61,0,0,1),_xlfn.XLOOKUP($I108,$K$62,$J$62,0,0,1),_xlfn.XLOOKUP($I108,$K$63,$J$63,0,0,1),_xlfn.XLOOKUP($I108,$K$65,$J$65,0,0,1),_xlfn.XLOOKUP($I108,$K$66,$J$66,0,0,1),_xlfn.XLOOKUP($I108,$K$67,$J$67,0,0,1),_xlfn.XLOOKUP($I108,$K$68,$J$68,0,0,1),_xlfn.XLOOKUP($I108,$K$69,$J$69,0,0,1),_xlfn.XLOOKUP($I108,$K$71,$J$71,0,0,1),_xlfn.XLOOKUP($I108,$K$72,$J$72,0,0,1),_xlfn.XLOOKUP($I108,$K$73,$J$73,0,0,1),_xlfn.XLOOKUP($I108,$K$74,$J$74,0,0,1),_xlfn.XLOOKUP($I108,$K$75,$J$75,0,0,1),_xlfn.XLOOKUP($I108,$K$77,$J$77,0,0,1),_xlfn.XLOOKUP($I108,$K$78,$J$78,0,0,1),_xlfn.XLOOKUP($I108,$K$79,$J$79,0,0,1),_xlfn.XLOOKUP($I108,$K$80,$J$80,0,0,1),_xlfn.XLOOKUP($I108,$K$82,$J$82,0,0,1),_xlfn.XLOOKUP($I108,$K$83,$J$83,0,0,1),_xlfn.XLOOKUP($I108,$K$84,$J$84,0,0,1),_xlfn.XLOOKUP($I108,$K$85,$J$85,0,0,1),)</f>
        <v>0</v>
      </c>
      <c r="L108" s="28">
        <f t="shared" si="0"/>
        <v>0</v>
      </c>
    </row>
    <row r="109" spans="8:12" s="26" customFormat="1">
      <c r="I109" s="29">
        <f>IF($I$9=Sheet2!$A$1,Sheet2!B17,IF($I$9=Sheet2!$A$2,Sheet2!B48,IF($I$9=Sheet2!$A$3,Sheet2!B76,IF($I$9=Sheet2!$A$4,Sheet2!B107,IF($I$9=Sheet2!$A$5,Sheet2!B137,IF($I$9=Sheet2!$A$6,Sheet2!B168,IF($I$9=Sheet2!$A$7,Sheet2!B198,IF($I$9=Sheet2!$A$8,Sheet2!B229,IF($I$9=Sheet2!$A$9,Sheet2!B260,IF($I$9=Sheet2!$A$10,Sheet2!B290,IF($I$9=Sheet2!$A$11,Sheet2!B321,IF($I$9=Sheet2!$A$12,Sheet2!B351,0))))))))))))</f>
        <v>45705</v>
      </c>
      <c r="J109" s="27">
        <f>SUM(_xlfn.XLOOKUP($I109,$K$14,$J$14,0,0,1),_xlfn.XLOOKUP($I109,$K$15,$J$15,0,0,1),_xlfn.XLOOKUP($I109,$K$16,$J$16,0,0,1),_xlfn.XLOOKUP($I109,$K$17,$J$17,0,0,1),_xlfn.XLOOKUP($I109,$K$18,$J$18,0,0,1),_xlfn.XLOOKUP($I109,$K$19,$J$19,0,0,1),_xlfn.XLOOKUP($I109,$K$21,$J$21,0,0,1),_xlfn.XLOOKUP($I109,$K$22,$J$22,0,0,1),_xlfn.XLOOKUP($I109,$K$23,$J$23,0,0,1),_xlfn.XLOOKUP($I109,$K$24,$J$24,0,0,1),_xlfn.XLOOKUP($I109,$K$25,$J$25,0,0,1),_xlfn.XLOOKUP($I109,$K$26,$J$26,0,0,1),_xlfn.XLOOKUP($I109,$K$28,$J$28,0,0,1),_xlfn.XLOOKUP($I109,$K$29,$J$29,0,0,1),_xlfn.XLOOKUP($I109,$K$30,$J$30,0,0,1),_xlfn.XLOOKUP($I109,$K$31,$J$31,0,0,1),_xlfn.XLOOKUP($I109,$K$32,$J$32,0,0,1),_xlfn.XLOOKUP($I109,$K$33,$J$33,0,0,1),_xlfn.XLOOKUP($I109,$K$35,$J$35,0,0,1),_xlfn.XLOOKUP($I109,$K$36,$J$36,0,0,1),_xlfn.XLOOKUP($I109,$K$37,$J$37,0,0,1),_xlfn.XLOOKUP($I109,$K$38,$J$38,0,0,1),_xlfn.XLOOKUP($I109,$K$39,$J$39,0,0,1),_xlfn.XLOOKUP($I109,$K$40,$J$40,0,0,1))</f>
        <v>0</v>
      </c>
      <c r="K109" s="27">
        <f>SUM(_xlfn.XLOOKUP($I109,$K$47,$J$47,0,0,1),_xlfn.XLOOKUP($I109,$K$48,$J$48,0,0,1),_xlfn.XLOOKUP($I109,$K$49,$J$49,0,0,1),_xlfn.XLOOKUP($I109,$K$50,$J$50,0,0,1),_xlfn.XLOOKUP($I109,$K$51,$J$51,0,0,1),_xlfn.XLOOKUP($I109,$K$53,$J$53,0,0,1),_xlfn.XLOOKUP($I109,$K$54,$J$54,0,0,1),_xlfn.XLOOKUP($I109,$K$55,$J$55,0,0,1),_xlfn.XLOOKUP($I109,$K$56,$J$56,0,0,1),_xlfn.XLOOKUP($I109,$K$57,$J$57,0,0,1),_xlfn.XLOOKUP($I109,$K$59,$J$59,0,0,1),_xlfn.XLOOKUP($I109,$K$60,$J$60,0,0,1),_xlfn.XLOOKUP($I109,$K$61,$J$61,0,0,1),_xlfn.XLOOKUP($I109,$K$62,$J$62,0,0,1),_xlfn.XLOOKUP($I109,$K$63,$J$63,0,0,1),_xlfn.XLOOKUP($I109,$K$65,$J$65,0,0,1),_xlfn.XLOOKUP($I109,$K$66,$J$66,0,0,1),_xlfn.XLOOKUP($I109,$K$67,$J$67,0,0,1),_xlfn.XLOOKUP($I109,$K$68,$J$68,0,0,1),_xlfn.XLOOKUP($I109,$K$69,$J$69,0,0,1),_xlfn.XLOOKUP($I109,$K$71,$J$71,0,0,1),_xlfn.XLOOKUP($I109,$K$72,$J$72,0,0,1),_xlfn.XLOOKUP($I109,$K$73,$J$73,0,0,1),_xlfn.XLOOKUP($I109,$K$74,$J$74,0,0,1),_xlfn.XLOOKUP($I109,$K$75,$J$75,0,0,1),_xlfn.XLOOKUP($I109,$K$77,$J$77,0,0,1),_xlfn.XLOOKUP($I109,$K$78,$J$78,0,0,1),_xlfn.XLOOKUP($I109,$K$79,$J$79,0,0,1),_xlfn.XLOOKUP($I109,$K$80,$J$80,0,0,1),_xlfn.XLOOKUP($I109,$K$82,$J$82,0,0,1),_xlfn.XLOOKUP($I109,$K$83,$J$83,0,0,1),_xlfn.XLOOKUP($I109,$K$84,$J$84,0,0,1),_xlfn.XLOOKUP($I109,$K$85,$J$85,0,0,1),)</f>
        <v>0</v>
      </c>
      <c r="L109" s="28">
        <f t="shared" si="0"/>
        <v>0</v>
      </c>
    </row>
    <row r="110" spans="8:12" s="26" customFormat="1">
      <c r="I110" s="29">
        <f>IF($I$9=Sheet2!$A$1,Sheet2!B18,IF($I$9=Sheet2!$A$2,Sheet2!B49,IF($I$9=Sheet2!$A$3,Sheet2!B77,IF($I$9=Sheet2!$A$4,Sheet2!B108,IF($I$9=Sheet2!$A$5,Sheet2!B138,IF($I$9=Sheet2!$A$6,Sheet2!B169,IF($I$9=Sheet2!$A$7,Sheet2!B199,IF($I$9=Sheet2!$A$8,Sheet2!B230,IF($I$9=Sheet2!$A$9,Sheet2!B261,IF($I$9=Sheet2!$A$10,Sheet2!B291,IF($I$9=Sheet2!$A$11,Sheet2!B322,IF($I$9=Sheet2!$A$12,Sheet2!B352,0))))))))))))</f>
        <v>45706</v>
      </c>
      <c r="J110" s="27">
        <f>SUM(_xlfn.XLOOKUP($I110,$K$14,$J$14,0,0,1),_xlfn.XLOOKUP($I110,$K$15,$J$15,0,0,1),_xlfn.XLOOKUP($I110,$K$16,$J$16,0,0,1),_xlfn.XLOOKUP($I110,$K$17,$J$17,0,0,1),_xlfn.XLOOKUP($I110,$K$18,$J$18,0,0,1),_xlfn.XLOOKUP($I110,$K$19,$J$19,0,0,1),_xlfn.XLOOKUP($I110,$K$21,$J$21,0,0,1),_xlfn.XLOOKUP($I110,$K$22,$J$22,0,0,1),_xlfn.XLOOKUP($I110,$K$23,$J$23,0,0,1),_xlfn.XLOOKUP($I110,$K$24,$J$24,0,0,1),_xlfn.XLOOKUP($I110,$K$25,$J$25,0,0,1),_xlfn.XLOOKUP($I110,$K$26,$J$26,0,0,1),_xlfn.XLOOKUP($I110,$K$28,$J$28,0,0,1),_xlfn.XLOOKUP($I110,$K$29,$J$29,0,0,1),_xlfn.XLOOKUP($I110,$K$30,$J$30,0,0,1),_xlfn.XLOOKUP($I110,$K$31,$J$31,0,0,1),_xlfn.XLOOKUP($I110,$K$32,$J$32,0,0,1),_xlfn.XLOOKUP($I110,$K$33,$J$33,0,0,1),_xlfn.XLOOKUP($I110,$K$35,$J$35,0,0,1),_xlfn.XLOOKUP($I110,$K$36,$J$36,0,0,1),_xlfn.XLOOKUP($I110,$K$37,$J$37,0,0,1),_xlfn.XLOOKUP($I110,$K$38,$J$38,0,0,1),_xlfn.XLOOKUP($I110,$K$39,$J$39,0,0,1),_xlfn.XLOOKUP($I110,$K$40,$J$40,0,0,1))</f>
        <v>0</v>
      </c>
      <c r="K110" s="27">
        <f>SUM(_xlfn.XLOOKUP($I110,$K$47,$J$47,0,0,1),_xlfn.XLOOKUP($I110,$K$48,$J$48,0,0,1),_xlfn.XLOOKUP($I110,$K$49,$J$49,0,0,1),_xlfn.XLOOKUP($I110,$K$50,$J$50,0,0,1),_xlfn.XLOOKUP($I110,$K$51,$J$51,0,0,1),_xlfn.XLOOKUP($I110,$K$53,$J$53,0,0,1),_xlfn.XLOOKUP($I110,$K$54,$J$54,0,0,1),_xlfn.XLOOKUP($I110,$K$55,$J$55,0,0,1),_xlfn.XLOOKUP($I110,$K$56,$J$56,0,0,1),_xlfn.XLOOKUP($I110,$K$57,$J$57,0,0,1),_xlfn.XLOOKUP($I110,$K$59,$J$59,0,0,1),_xlfn.XLOOKUP($I110,$K$60,$J$60,0,0,1),_xlfn.XLOOKUP($I110,$K$61,$J$61,0,0,1),_xlfn.XLOOKUP($I110,$K$62,$J$62,0,0,1),_xlfn.XLOOKUP($I110,$K$63,$J$63,0,0,1),_xlfn.XLOOKUP($I110,$K$65,$J$65,0,0,1),_xlfn.XLOOKUP($I110,$K$66,$J$66,0,0,1),_xlfn.XLOOKUP($I110,$K$67,$J$67,0,0,1),_xlfn.XLOOKUP($I110,$K$68,$J$68,0,0,1),_xlfn.XLOOKUP($I110,$K$69,$J$69,0,0,1),_xlfn.XLOOKUP($I110,$K$71,$J$71,0,0,1),_xlfn.XLOOKUP($I110,$K$72,$J$72,0,0,1),_xlfn.XLOOKUP($I110,$K$73,$J$73,0,0,1),_xlfn.XLOOKUP($I110,$K$74,$J$74,0,0,1),_xlfn.XLOOKUP($I110,$K$75,$J$75,0,0,1),_xlfn.XLOOKUP($I110,$K$77,$J$77,0,0,1),_xlfn.XLOOKUP($I110,$K$78,$J$78,0,0,1),_xlfn.XLOOKUP($I110,$K$79,$J$79,0,0,1),_xlfn.XLOOKUP($I110,$K$80,$J$80,0,0,1),_xlfn.XLOOKUP($I110,$K$82,$J$82,0,0,1),_xlfn.XLOOKUP($I110,$K$83,$J$83,0,0,1),_xlfn.XLOOKUP($I110,$K$84,$J$84,0,0,1),_xlfn.XLOOKUP($I110,$K$85,$J$85,0,0,1),)</f>
        <v>0</v>
      </c>
      <c r="L110" s="28">
        <f t="shared" si="0"/>
        <v>0</v>
      </c>
    </row>
    <row r="111" spans="8:12" s="26" customFormat="1">
      <c r="I111" s="29">
        <f>IF($I$9=Sheet2!$A$1,Sheet2!B19,IF($I$9=Sheet2!$A$2,Sheet2!B50,IF($I$9=Sheet2!$A$3,Sheet2!B78,IF($I$9=Sheet2!$A$4,Sheet2!B109,IF($I$9=Sheet2!$A$5,Sheet2!B139,IF($I$9=Sheet2!$A$6,Sheet2!B170,IF($I$9=Sheet2!$A$7,Sheet2!B200,IF($I$9=Sheet2!$A$8,Sheet2!B231,IF($I$9=Sheet2!$A$9,Sheet2!B262,IF($I$9=Sheet2!$A$10,Sheet2!B292,IF($I$9=Sheet2!$A$11,Sheet2!B323,IF($I$9=Sheet2!$A$12,Sheet2!B353,0))))))))))))</f>
        <v>45707</v>
      </c>
      <c r="J111" s="27">
        <f>SUM(_xlfn.XLOOKUP($I111,$K$14,$J$14,0,0,1),_xlfn.XLOOKUP($I111,$K$15,$J$15,0,0,1),_xlfn.XLOOKUP($I111,$K$16,$J$16,0,0,1),_xlfn.XLOOKUP($I111,$K$17,$J$17,0,0,1),_xlfn.XLOOKUP($I111,$K$18,$J$18,0,0,1),_xlfn.XLOOKUP($I111,$K$19,$J$19,0,0,1),_xlfn.XLOOKUP($I111,$K$21,$J$21,0,0,1),_xlfn.XLOOKUP($I111,$K$22,$J$22,0,0,1),_xlfn.XLOOKUP($I111,$K$23,$J$23,0,0,1),_xlfn.XLOOKUP($I111,$K$24,$J$24,0,0,1),_xlfn.XLOOKUP($I111,$K$25,$J$25,0,0,1),_xlfn.XLOOKUP($I111,$K$26,$J$26,0,0,1),_xlfn.XLOOKUP($I111,$K$28,$J$28,0,0,1),_xlfn.XLOOKUP($I111,$K$29,$J$29,0,0,1),_xlfn.XLOOKUP($I111,$K$30,$J$30,0,0,1),_xlfn.XLOOKUP($I111,$K$31,$J$31,0,0,1),_xlfn.XLOOKUP($I111,$K$32,$J$32,0,0,1),_xlfn.XLOOKUP($I111,$K$33,$J$33,0,0,1),_xlfn.XLOOKUP($I111,$K$35,$J$35,0,0,1),_xlfn.XLOOKUP($I111,$K$36,$J$36,0,0,1),_xlfn.XLOOKUP($I111,$K$37,$J$37,0,0,1),_xlfn.XLOOKUP($I111,$K$38,$J$38,0,0,1),_xlfn.XLOOKUP($I111,$K$39,$J$39,0,0,1),_xlfn.XLOOKUP($I111,$K$40,$J$40,0,0,1))</f>
        <v>0</v>
      </c>
      <c r="K111" s="27">
        <f>SUM(_xlfn.XLOOKUP($I111,$K$47,$J$47,0,0,1),_xlfn.XLOOKUP($I111,$K$48,$J$48,0,0,1),_xlfn.XLOOKUP($I111,$K$49,$J$49,0,0,1),_xlfn.XLOOKUP($I111,$K$50,$J$50,0,0,1),_xlfn.XLOOKUP($I111,$K$51,$J$51,0,0,1),_xlfn.XLOOKUP($I111,$K$53,$J$53,0,0,1),_xlfn.XLOOKUP($I111,$K$54,$J$54,0,0,1),_xlfn.XLOOKUP($I111,$K$55,$J$55,0,0,1),_xlfn.XLOOKUP($I111,$K$56,$J$56,0,0,1),_xlfn.XLOOKUP($I111,$K$57,$J$57,0,0,1),_xlfn.XLOOKUP($I111,$K$59,$J$59,0,0,1),_xlfn.XLOOKUP($I111,$K$60,$J$60,0,0,1),_xlfn.XLOOKUP($I111,$K$61,$J$61,0,0,1),_xlfn.XLOOKUP($I111,$K$62,$J$62,0,0,1),_xlfn.XLOOKUP($I111,$K$63,$J$63,0,0,1),_xlfn.XLOOKUP($I111,$K$65,$J$65,0,0,1),_xlfn.XLOOKUP($I111,$K$66,$J$66,0,0,1),_xlfn.XLOOKUP($I111,$K$67,$J$67,0,0,1),_xlfn.XLOOKUP($I111,$K$68,$J$68,0,0,1),_xlfn.XLOOKUP($I111,$K$69,$J$69,0,0,1),_xlfn.XLOOKUP($I111,$K$71,$J$71,0,0,1),_xlfn.XLOOKUP($I111,$K$72,$J$72,0,0,1),_xlfn.XLOOKUP($I111,$K$73,$J$73,0,0,1),_xlfn.XLOOKUP($I111,$K$74,$J$74,0,0,1),_xlfn.XLOOKUP($I111,$K$75,$J$75,0,0,1),_xlfn.XLOOKUP($I111,$K$77,$J$77,0,0,1),_xlfn.XLOOKUP($I111,$K$78,$J$78,0,0,1),_xlfn.XLOOKUP($I111,$K$79,$J$79,0,0,1),_xlfn.XLOOKUP($I111,$K$80,$J$80,0,0,1),_xlfn.XLOOKUP($I111,$K$82,$J$82,0,0,1),_xlfn.XLOOKUP($I111,$K$83,$J$83,0,0,1),_xlfn.XLOOKUP($I111,$K$84,$J$84,0,0,1),_xlfn.XLOOKUP($I111,$K$85,$J$85,0,0,1),)</f>
        <v>0</v>
      </c>
      <c r="L111" s="28">
        <f t="shared" si="0"/>
        <v>0</v>
      </c>
    </row>
    <row r="112" spans="8:12" s="26" customFormat="1">
      <c r="I112" s="29">
        <f>IF($I$9=Sheet2!$A$1,Sheet2!B20,IF($I$9=Sheet2!$A$2,Sheet2!B51,IF($I$9=Sheet2!$A$3,Sheet2!B79,IF($I$9=Sheet2!$A$4,Sheet2!B110,IF($I$9=Sheet2!$A$5,Sheet2!B140,IF($I$9=Sheet2!$A$6,Sheet2!B171,IF($I$9=Sheet2!$A$7,Sheet2!B201,IF($I$9=Sheet2!$A$8,Sheet2!B232,IF($I$9=Sheet2!$A$9,Sheet2!B263,IF($I$9=Sheet2!$A$10,Sheet2!B293,IF($I$9=Sheet2!$A$11,Sheet2!B324,IF($I$9=Sheet2!$A$12,Sheet2!B354,0))))))))))))</f>
        <v>45708</v>
      </c>
      <c r="J112" s="27">
        <f>SUM(_xlfn.XLOOKUP($I112,$K$14,$J$14,0,0,1),_xlfn.XLOOKUP($I112,$K$15,$J$15,0,0,1),_xlfn.XLOOKUP($I112,$K$16,$J$16,0,0,1),_xlfn.XLOOKUP($I112,$K$17,$J$17,0,0,1),_xlfn.XLOOKUP($I112,$K$18,$J$18,0,0,1),_xlfn.XLOOKUP($I112,$K$19,$J$19,0,0,1),_xlfn.XLOOKUP($I112,$K$21,$J$21,0,0,1),_xlfn.XLOOKUP($I112,$K$22,$J$22,0,0,1),_xlfn.XLOOKUP($I112,$K$23,$J$23,0,0,1),_xlfn.XLOOKUP($I112,$K$24,$J$24,0,0,1),_xlfn.XLOOKUP($I112,$K$25,$J$25,0,0,1),_xlfn.XLOOKUP($I112,$K$26,$J$26,0,0,1),_xlfn.XLOOKUP($I112,$K$28,$J$28,0,0,1),_xlfn.XLOOKUP($I112,$K$29,$J$29,0,0,1),_xlfn.XLOOKUP($I112,$K$30,$J$30,0,0,1),_xlfn.XLOOKUP($I112,$K$31,$J$31,0,0,1),_xlfn.XLOOKUP($I112,$K$32,$J$32,0,0,1),_xlfn.XLOOKUP($I112,$K$33,$J$33,0,0,1),_xlfn.XLOOKUP($I112,$K$35,$J$35,0,0,1),_xlfn.XLOOKUP($I112,$K$36,$J$36,0,0,1),_xlfn.XLOOKUP($I112,$K$37,$J$37,0,0,1),_xlfn.XLOOKUP($I112,$K$38,$J$38,0,0,1),_xlfn.XLOOKUP($I112,$K$39,$J$39,0,0,1),_xlfn.XLOOKUP($I112,$K$40,$J$40,0,0,1))</f>
        <v>0</v>
      </c>
      <c r="K112" s="27">
        <f>SUM(_xlfn.XLOOKUP($I112,$K$47,$J$47,0,0,1),_xlfn.XLOOKUP($I112,$K$48,$J$48,0,0,1),_xlfn.XLOOKUP($I112,$K$49,$J$49,0,0,1),_xlfn.XLOOKUP($I112,$K$50,$J$50,0,0,1),_xlfn.XLOOKUP($I112,$K$51,$J$51,0,0,1),_xlfn.XLOOKUP($I112,$K$53,$J$53,0,0,1),_xlfn.XLOOKUP($I112,$K$54,$J$54,0,0,1),_xlfn.XLOOKUP($I112,$K$55,$J$55,0,0,1),_xlfn.XLOOKUP($I112,$K$56,$J$56,0,0,1),_xlfn.XLOOKUP($I112,$K$57,$J$57,0,0,1),_xlfn.XLOOKUP($I112,$K$59,$J$59,0,0,1),_xlfn.XLOOKUP($I112,$K$60,$J$60,0,0,1),_xlfn.XLOOKUP($I112,$K$61,$J$61,0,0,1),_xlfn.XLOOKUP($I112,$K$62,$J$62,0,0,1),_xlfn.XLOOKUP($I112,$K$63,$J$63,0,0,1),_xlfn.XLOOKUP($I112,$K$65,$J$65,0,0,1),_xlfn.XLOOKUP($I112,$K$66,$J$66,0,0,1),_xlfn.XLOOKUP($I112,$K$67,$J$67,0,0,1),_xlfn.XLOOKUP($I112,$K$68,$J$68,0,0,1),_xlfn.XLOOKUP($I112,$K$69,$J$69,0,0,1),_xlfn.XLOOKUP($I112,$K$71,$J$71,0,0,1),_xlfn.XLOOKUP($I112,$K$72,$J$72,0,0,1),_xlfn.XLOOKUP($I112,$K$73,$J$73,0,0,1),_xlfn.XLOOKUP($I112,$K$74,$J$74,0,0,1),_xlfn.XLOOKUP($I112,$K$75,$J$75,0,0,1),_xlfn.XLOOKUP($I112,$K$77,$J$77,0,0,1),_xlfn.XLOOKUP($I112,$K$78,$J$78,0,0,1),_xlfn.XLOOKUP($I112,$K$79,$J$79,0,0,1),_xlfn.XLOOKUP($I112,$K$80,$J$80,0,0,1),_xlfn.XLOOKUP($I112,$K$82,$J$82,0,0,1),_xlfn.XLOOKUP($I112,$K$83,$J$83,0,0,1),_xlfn.XLOOKUP($I112,$K$84,$J$84,0,0,1),_xlfn.XLOOKUP($I112,$K$85,$J$85,0,0,1),)</f>
        <v>0</v>
      </c>
      <c r="L112" s="28">
        <f t="shared" si="0"/>
        <v>0</v>
      </c>
    </row>
    <row r="113" spans="8:12" s="26" customFormat="1">
      <c r="I113" s="29">
        <f>IF($I$9=Sheet2!$A$1,Sheet2!B21,IF($I$9=Sheet2!$A$2,Sheet2!B52,IF($I$9=Sheet2!$A$3,Sheet2!B80,IF($I$9=Sheet2!$A$4,Sheet2!B111,IF($I$9=Sheet2!$A$5,Sheet2!B141,IF($I$9=Sheet2!$A$6,Sheet2!B172,IF($I$9=Sheet2!$A$7,Sheet2!B202,IF($I$9=Sheet2!$A$8,Sheet2!B233,IF($I$9=Sheet2!$A$9,Sheet2!B264,IF($I$9=Sheet2!$A$10,Sheet2!B294,IF($I$9=Sheet2!$A$11,Sheet2!B325,IF($I$9=Sheet2!$A$12,Sheet2!B355,0))))))))))))</f>
        <v>45709</v>
      </c>
      <c r="J113" s="27">
        <f>SUM(_xlfn.XLOOKUP($I113,$K$14,$J$14,0,0,1),_xlfn.XLOOKUP($I113,$K$15,$J$15,0,0,1),_xlfn.XLOOKUP($I113,$K$16,$J$16,0,0,1),_xlfn.XLOOKUP($I113,$K$17,$J$17,0,0,1),_xlfn.XLOOKUP($I113,$K$18,$J$18,0,0,1),_xlfn.XLOOKUP($I113,$K$19,$J$19,0,0,1),_xlfn.XLOOKUP($I113,$K$21,$J$21,0,0,1),_xlfn.XLOOKUP($I113,$K$22,$J$22,0,0,1),_xlfn.XLOOKUP($I113,$K$23,$J$23,0,0,1),_xlfn.XLOOKUP($I113,$K$24,$J$24,0,0,1),_xlfn.XLOOKUP($I113,$K$25,$J$25,0,0,1),_xlfn.XLOOKUP($I113,$K$26,$J$26,0,0,1),_xlfn.XLOOKUP($I113,$K$28,$J$28,0,0,1),_xlfn.XLOOKUP($I113,$K$29,$J$29,0,0,1),_xlfn.XLOOKUP($I113,$K$30,$J$30,0,0,1),_xlfn.XLOOKUP($I113,$K$31,$J$31,0,0,1),_xlfn.XLOOKUP($I113,$K$32,$J$32,0,0,1),_xlfn.XLOOKUP($I113,$K$33,$J$33,0,0,1),_xlfn.XLOOKUP($I113,$K$35,$J$35,0,0,1),_xlfn.XLOOKUP($I113,$K$36,$J$36,0,0,1),_xlfn.XLOOKUP($I113,$K$37,$J$37,0,0,1),_xlfn.XLOOKUP($I113,$K$38,$J$38,0,0,1),_xlfn.XLOOKUP($I113,$K$39,$J$39,0,0,1),_xlfn.XLOOKUP($I113,$K$40,$J$40,0,0,1))</f>
        <v>0</v>
      </c>
      <c r="K113" s="27">
        <f>SUM(_xlfn.XLOOKUP($I113,$K$47,$J$47,0,0,1),_xlfn.XLOOKUP($I113,$K$48,$J$48,0,0,1),_xlfn.XLOOKUP($I113,$K$49,$J$49,0,0,1),_xlfn.XLOOKUP($I113,$K$50,$J$50,0,0,1),_xlfn.XLOOKUP($I113,$K$51,$J$51,0,0,1),_xlfn.XLOOKUP($I113,$K$53,$J$53,0,0,1),_xlfn.XLOOKUP($I113,$K$54,$J$54,0,0,1),_xlfn.XLOOKUP($I113,$K$55,$J$55,0,0,1),_xlfn.XLOOKUP($I113,$K$56,$J$56,0,0,1),_xlfn.XLOOKUP($I113,$K$57,$J$57,0,0,1),_xlfn.XLOOKUP($I113,$K$59,$J$59,0,0,1),_xlfn.XLOOKUP($I113,$K$60,$J$60,0,0,1),_xlfn.XLOOKUP($I113,$K$61,$J$61,0,0,1),_xlfn.XLOOKUP($I113,$K$62,$J$62,0,0,1),_xlfn.XLOOKUP($I113,$K$63,$J$63,0,0,1),_xlfn.XLOOKUP($I113,$K$65,$J$65,0,0,1),_xlfn.XLOOKUP($I113,$K$66,$J$66,0,0,1),_xlfn.XLOOKUP($I113,$K$67,$J$67,0,0,1),_xlfn.XLOOKUP($I113,$K$68,$J$68,0,0,1),_xlfn.XLOOKUP($I113,$K$69,$J$69,0,0,1),_xlfn.XLOOKUP($I113,$K$71,$J$71,0,0,1),_xlfn.XLOOKUP($I113,$K$72,$J$72,0,0,1),_xlfn.XLOOKUP($I113,$K$73,$J$73,0,0,1),_xlfn.XLOOKUP($I113,$K$74,$J$74,0,0,1),_xlfn.XLOOKUP($I113,$K$75,$J$75,0,0,1),_xlfn.XLOOKUP($I113,$K$77,$J$77,0,0,1),_xlfn.XLOOKUP($I113,$K$78,$J$78,0,0,1),_xlfn.XLOOKUP($I113,$K$79,$J$79,0,0,1),_xlfn.XLOOKUP($I113,$K$80,$J$80,0,0,1),_xlfn.XLOOKUP($I113,$K$82,$J$82,0,0,1),_xlfn.XLOOKUP($I113,$K$83,$J$83,0,0,1),_xlfn.XLOOKUP($I113,$K$84,$J$84,0,0,1),_xlfn.XLOOKUP($I113,$K$85,$J$85,0,0,1),)</f>
        <v>0</v>
      </c>
      <c r="L113" s="28">
        <f t="shared" si="0"/>
        <v>0</v>
      </c>
    </row>
    <row r="114" spans="8:12" s="26" customFormat="1">
      <c r="I114" s="29">
        <f>IF($I$9=Sheet2!$A$1,Sheet2!B22,IF($I$9=Sheet2!$A$2,Sheet2!B53,IF($I$9=Sheet2!$A$3,Sheet2!B81,IF($I$9=Sheet2!$A$4,Sheet2!B112,IF($I$9=Sheet2!$A$5,Sheet2!B142,IF($I$9=Sheet2!$A$6,Sheet2!B173,IF($I$9=Sheet2!$A$7,Sheet2!B203,IF($I$9=Sheet2!$A$8,Sheet2!B234,IF($I$9=Sheet2!$A$9,Sheet2!B265,IF($I$9=Sheet2!$A$10,Sheet2!B295,IF($I$9=Sheet2!$A$11,Sheet2!B326,IF($I$9=Sheet2!$A$12,Sheet2!B356,0))))))))))))</f>
        <v>45710</v>
      </c>
      <c r="J114" s="27">
        <f>SUM(_xlfn.XLOOKUP($I114,$K$14,$J$14,0,0,1),_xlfn.XLOOKUP($I114,$K$15,$J$15,0,0,1),_xlfn.XLOOKUP($I114,$K$16,$J$16,0,0,1),_xlfn.XLOOKUP($I114,$K$17,$J$17,0,0,1),_xlfn.XLOOKUP($I114,$K$18,$J$18,0,0,1),_xlfn.XLOOKUP($I114,$K$19,$J$19,0,0,1),_xlfn.XLOOKUP($I114,$K$21,$J$21,0,0,1),_xlfn.XLOOKUP($I114,$K$22,$J$22,0,0,1),_xlfn.XLOOKUP($I114,$K$23,$J$23,0,0,1),_xlfn.XLOOKUP($I114,$K$24,$J$24,0,0,1),_xlfn.XLOOKUP($I114,$K$25,$J$25,0,0,1),_xlfn.XLOOKUP($I114,$K$26,$J$26,0,0,1),_xlfn.XLOOKUP($I114,$K$28,$J$28,0,0,1),_xlfn.XLOOKUP($I114,$K$29,$J$29,0,0,1),_xlfn.XLOOKUP($I114,$K$30,$J$30,0,0,1),_xlfn.XLOOKUP($I114,$K$31,$J$31,0,0,1),_xlfn.XLOOKUP($I114,$K$32,$J$32,0,0,1),_xlfn.XLOOKUP($I114,$K$33,$J$33,0,0,1),_xlfn.XLOOKUP($I114,$K$35,$J$35,0,0,1),_xlfn.XLOOKUP($I114,$K$36,$J$36,0,0,1),_xlfn.XLOOKUP($I114,$K$37,$J$37,0,0,1),_xlfn.XLOOKUP($I114,$K$38,$J$38,0,0,1),_xlfn.XLOOKUP($I114,$K$39,$J$39,0,0,1),_xlfn.XLOOKUP($I114,$K$40,$J$40,0,0,1))</f>
        <v>0</v>
      </c>
      <c r="K114" s="27">
        <f>SUM(_xlfn.XLOOKUP($I114,$K$47,$J$47,0,0,1),_xlfn.XLOOKUP($I114,$K$48,$J$48,0,0,1),_xlfn.XLOOKUP($I114,$K$49,$J$49,0,0,1),_xlfn.XLOOKUP($I114,$K$50,$J$50,0,0,1),_xlfn.XLOOKUP($I114,$K$51,$J$51,0,0,1),_xlfn.XLOOKUP($I114,$K$53,$J$53,0,0,1),_xlfn.XLOOKUP($I114,$K$54,$J$54,0,0,1),_xlfn.XLOOKUP($I114,$K$55,$J$55,0,0,1),_xlfn.XLOOKUP($I114,$K$56,$J$56,0,0,1),_xlfn.XLOOKUP($I114,$K$57,$J$57,0,0,1),_xlfn.XLOOKUP($I114,$K$59,$J$59,0,0,1),_xlfn.XLOOKUP($I114,$K$60,$J$60,0,0,1),_xlfn.XLOOKUP($I114,$K$61,$J$61,0,0,1),_xlfn.XLOOKUP($I114,$K$62,$J$62,0,0,1),_xlfn.XLOOKUP($I114,$K$63,$J$63,0,0,1),_xlfn.XLOOKUP($I114,$K$65,$J$65,0,0,1),_xlfn.XLOOKUP($I114,$K$66,$J$66,0,0,1),_xlfn.XLOOKUP($I114,$K$67,$J$67,0,0,1),_xlfn.XLOOKUP($I114,$K$68,$J$68,0,0,1),_xlfn.XLOOKUP($I114,$K$69,$J$69,0,0,1),_xlfn.XLOOKUP($I114,$K$71,$J$71,0,0,1),_xlfn.XLOOKUP($I114,$K$72,$J$72,0,0,1),_xlfn.XLOOKUP($I114,$K$73,$J$73,0,0,1),_xlfn.XLOOKUP($I114,$K$74,$J$74,0,0,1),_xlfn.XLOOKUP($I114,$K$75,$J$75,0,0,1),_xlfn.XLOOKUP($I114,$K$77,$J$77,0,0,1),_xlfn.XLOOKUP($I114,$K$78,$J$78,0,0,1),_xlfn.XLOOKUP($I114,$K$79,$J$79,0,0,1),_xlfn.XLOOKUP($I114,$K$80,$J$80,0,0,1),_xlfn.XLOOKUP($I114,$K$82,$J$82,0,0,1),_xlfn.XLOOKUP($I114,$K$83,$J$83,0,0,1),_xlfn.XLOOKUP($I114,$K$84,$J$84,0,0,1),_xlfn.XLOOKUP($I114,$K$85,$J$85,0,0,1),)</f>
        <v>0</v>
      </c>
      <c r="L114" s="28">
        <f t="shared" si="0"/>
        <v>0</v>
      </c>
    </row>
    <row r="115" spans="8:12" s="26" customFormat="1">
      <c r="I115" s="29">
        <f>IF($I$9=Sheet2!$A$1,Sheet2!B23,IF($I$9=Sheet2!$A$2,Sheet2!B54,IF($I$9=Sheet2!$A$3,Sheet2!B82,IF($I$9=Sheet2!$A$4,Sheet2!B113,IF($I$9=Sheet2!$A$5,Sheet2!B143,IF($I$9=Sheet2!$A$6,Sheet2!B174,IF($I$9=Sheet2!$A$7,Sheet2!B204,IF($I$9=Sheet2!$A$8,Sheet2!B235,IF($I$9=Sheet2!$A$9,Sheet2!B266,IF($I$9=Sheet2!$A$10,Sheet2!B296,IF($I$9=Sheet2!$A$11,Sheet2!B327,IF($I$9=Sheet2!$A$12,Sheet2!B357,0))))))))))))</f>
        <v>45711</v>
      </c>
      <c r="J115" s="27">
        <f>SUM(_xlfn.XLOOKUP($I115,$K$14,$J$14,0,0,1),_xlfn.XLOOKUP($I115,$K$15,$J$15,0,0,1),_xlfn.XLOOKUP($I115,$K$16,$J$16,0,0,1),_xlfn.XLOOKUP($I115,$K$17,$J$17,0,0,1),_xlfn.XLOOKUP($I115,$K$18,$J$18,0,0,1),_xlfn.XLOOKUP($I115,$K$19,$J$19,0,0,1),_xlfn.XLOOKUP($I115,$K$21,$J$21,0,0,1),_xlfn.XLOOKUP($I115,$K$22,$J$22,0,0,1),_xlfn.XLOOKUP($I115,$K$23,$J$23,0,0,1),_xlfn.XLOOKUP($I115,$K$24,$J$24,0,0,1),_xlfn.XLOOKUP($I115,$K$25,$J$25,0,0,1),_xlfn.XLOOKUP($I115,$K$26,$J$26,0,0,1),_xlfn.XLOOKUP($I115,$K$28,$J$28,0,0,1),_xlfn.XLOOKUP($I115,$K$29,$J$29,0,0,1),_xlfn.XLOOKUP($I115,$K$30,$J$30,0,0,1),_xlfn.XLOOKUP($I115,$K$31,$J$31,0,0,1),_xlfn.XLOOKUP($I115,$K$32,$J$32,0,0,1),_xlfn.XLOOKUP($I115,$K$33,$J$33,0,0,1),_xlfn.XLOOKUP($I115,$K$35,$J$35,0,0,1),_xlfn.XLOOKUP($I115,$K$36,$J$36,0,0,1),_xlfn.XLOOKUP($I115,$K$37,$J$37,0,0,1),_xlfn.XLOOKUP($I115,$K$38,$J$38,0,0,1),_xlfn.XLOOKUP($I115,$K$39,$J$39,0,0,1),_xlfn.XLOOKUP($I115,$K$40,$J$40,0,0,1))</f>
        <v>0</v>
      </c>
      <c r="K115" s="27">
        <f>SUM(_xlfn.XLOOKUP($I115,$K$47,$J$47,0,0,1),_xlfn.XLOOKUP($I115,$K$48,$J$48,0,0,1),_xlfn.XLOOKUP($I115,$K$49,$J$49,0,0,1),_xlfn.XLOOKUP($I115,$K$50,$J$50,0,0,1),_xlfn.XLOOKUP($I115,$K$51,$J$51,0,0,1),_xlfn.XLOOKUP($I115,$K$53,$J$53,0,0,1),_xlfn.XLOOKUP($I115,$K$54,$J$54,0,0,1),_xlfn.XLOOKUP($I115,$K$55,$J$55,0,0,1),_xlfn.XLOOKUP($I115,$K$56,$J$56,0,0,1),_xlfn.XLOOKUP($I115,$K$57,$J$57,0,0,1),_xlfn.XLOOKUP($I115,$K$59,$J$59,0,0,1),_xlfn.XLOOKUP($I115,$K$60,$J$60,0,0,1),_xlfn.XLOOKUP($I115,$K$61,$J$61,0,0,1),_xlfn.XLOOKUP($I115,$K$62,$J$62,0,0,1),_xlfn.XLOOKUP($I115,$K$63,$J$63,0,0,1),_xlfn.XLOOKUP($I115,$K$65,$J$65,0,0,1),_xlfn.XLOOKUP($I115,$K$66,$J$66,0,0,1),_xlfn.XLOOKUP($I115,$K$67,$J$67,0,0,1),_xlfn.XLOOKUP($I115,$K$68,$J$68,0,0,1),_xlfn.XLOOKUP($I115,$K$69,$J$69,0,0,1),_xlfn.XLOOKUP($I115,$K$71,$J$71,0,0,1),_xlfn.XLOOKUP($I115,$K$72,$J$72,0,0,1),_xlfn.XLOOKUP($I115,$K$73,$J$73,0,0,1),_xlfn.XLOOKUP($I115,$K$74,$J$74,0,0,1),_xlfn.XLOOKUP($I115,$K$75,$J$75,0,0,1),_xlfn.XLOOKUP($I115,$K$77,$J$77,0,0,1),_xlfn.XLOOKUP($I115,$K$78,$J$78,0,0,1),_xlfn.XLOOKUP($I115,$K$79,$J$79,0,0,1),_xlfn.XLOOKUP($I115,$K$80,$J$80,0,0,1),_xlfn.XLOOKUP($I115,$K$82,$J$82,0,0,1),_xlfn.XLOOKUP($I115,$K$83,$J$83,0,0,1),_xlfn.XLOOKUP($I115,$K$84,$J$84,0,0,1),_xlfn.XLOOKUP($I115,$K$85,$J$85,0,0,1),)</f>
        <v>0</v>
      </c>
      <c r="L115" s="28">
        <f t="shared" si="0"/>
        <v>0</v>
      </c>
    </row>
    <row r="116" spans="8:12" s="26" customFormat="1">
      <c r="I116" s="29">
        <f>IF($I$9=Sheet2!$A$1,Sheet2!B24,IF($I$9=Sheet2!$A$2,Sheet2!B55,IF($I$9=Sheet2!$A$3,Sheet2!B83,IF($I$9=Sheet2!$A$4,Sheet2!B114,IF($I$9=Sheet2!$A$5,Sheet2!B144,IF($I$9=Sheet2!$A$6,Sheet2!B175,IF($I$9=Sheet2!$A$7,Sheet2!B205,IF($I$9=Sheet2!$A$8,Sheet2!B236,IF($I$9=Sheet2!$A$9,Sheet2!B267,IF($I$9=Sheet2!$A$10,Sheet2!B297,IF($I$9=Sheet2!$A$11,Sheet2!B328,IF($I$9=Sheet2!$A$12,Sheet2!B358,0))))))))))))</f>
        <v>45712</v>
      </c>
      <c r="J116" s="27">
        <f>SUM(_xlfn.XLOOKUP($I116,$K$14,$J$14,0,0,1),_xlfn.XLOOKUP($I116,$K$15,$J$15,0,0,1),_xlfn.XLOOKUP($I116,$K$16,$J$16,0,0,1),_xlfn.XLOOKUP($I116,$K$17,$J$17,0,0,1),_xlfn.XLOOKUP($I116,$K$18,$J$18,0,0,1),_xlfn.XLOOKUP($I116,$K$19,$J$19,0,0,1),_xlfn.XLOOKUP($I116,$K$21,$J$21,0,0,1),_xlfn.XLOOKUP($I116,$K$22,$J$22,0,0,1),_xlfn.XLOOKUP($I116,$K$23,$J$23,0,0,1),_xlfn.XLOOKUP($I116,$K$24,$J$24,0,0,1),_xlfn.XLOOKUP($I116,$K$25,$J$25,0,0,1),_xlfn.XLOOKUP($I116,$K$26,$J$26,0,0,1),_xlfn.XLOOKUP($I116,$K$28,$J$28,0,0,1),_xlfn.XLOOKUP($I116,$K$29,$J$29,0,0,1),_xlfn.XLOOKUP($I116,$K$30,$J$30,0,0,1),_xlfn.XLOOKUP($I116,$K$31,$J$31,0,0,1),_xlfn.XLOOKUP($I116,$K$32,$J$32,0,0,1),_xlfn.XLOOKUP($I116,$K$33,$J$33,0,0,1),_xlfn.XLOOKUP($I116,$K$35,$J$35,0,0,1),_xlfn.XLOOKUP($I116,$K$36,$J$36,0,0,1),_xlfn.XLOOKUP($I116,$K$37,$J$37,0,0,1),_xlfn.XLOOKUP($I116,$K$38,$J$38,0,0,1),_xlfn.XLOOKUP($I116,$K$39,$J$39,0,0,1),_xlfn.XLOOKUP($I116,$K$40,$J$40,0,0,1))</f>
        <v>0</v>
      </c>
      <c r="K116" s="27">
        <f>SUM(_xlfn.XLOOKUP($I116,$K$47,$J$47,0,0,1),_xlfn.XLOOKUP($I116,$K$48,$J$48,0,0,1),_xlfn.XLOOKUP($I116,$K$49,$J$49,0,0,1),_xlfn.XLOOKUP($I116,$K$50,$J$50,0,0,1),_xlfn.XLOOKUP($I116,$K$51,$J$51,0,0,1),_xlfn.XLOOKUP($I116,$K$53,$J$53,0,0,1),_xlfn.XLOOKUP($I116,$K$54,$J$54,0,0,1),_xlfn.XLOOKUP($I116,$K$55,$J$55,0,0,1),_xlfn.XLOOKUP($I116,$K$56,$J$56,0,0,1),_xlfn.XLOOKUP($I116,$K$57,$J$57,0,0,1),_xlfn.XLOOKUP($I116,$K$59,$J$59,0,0,1),_xlfn.XLOOKUP($I116,$K$60,$J$60,0,0,1),_xlfn.XLOOKUP($I116,$K$61,$J$61,0,0,1),_xlfn.XLOOKUP($I116,$K$62,$J$62,0,0,1),_xlfn.XLOOKUP($I116,$K$63,$J$63,0,0,1),_xlfn.XLOOKUP($I116,$K$65,$J$65,0,0,1),_xlfn.XLOOKUP($I116,$K$66,$J$66,0,0,1),_xlfn.XLOOKUP($I116,$K$67,$J$67,0,0,1),_xlfn.XLOOKUP($I116,$K$68,$J$68,0,0,1),_xlfn.XLOOKUP($I116,$K$69,$J$69,0,0,1),_xlfn.XLOOKUP($I116,$K$71,$J$71,0,0,1),_xlfn.XLOOKUP($I116,$K$72,$J$72,0,0,1),_xlfn.XLOOKUP($I116,$K$73,$J$73,0,0,1),_xlfn.XLOOKUP($I116,$K$74,$J$74,0,0,1),_xlfn.XLOOKUP($I116,$K$75,$J$75,0,0,1),_xlfn.XLOOKUP($I116,$K$77,$J$77,0,0,1),_xlfn.XLOOKUP($I116,$K$78,$J$78,0,0,1),_xlfn.XLOOKUP($I116,$K$79,$J$79,0,0,1),_xlfn.XLOOKUP($I116,$K$80,$J$80,0,0,1),_xlfn.XLOOKUP($I116,$K$82,$J$82,0,0,1),_xlfn.XLOOKUP($I116,$K$83,$J$83,0,0,1),_xlfn.XLOOKUP($I116,$K$84,$J$84,0,0,1),_xlfn.XLOOKUP($I116,$K$85,$J$85,0,0,1),)</f>
        <v>0</v>
      </c>
      <c r="L116" s="28">
        <f t="shared" si="0"/>
        <v>0</v>
      </c>
    </row>
    <row r="117" spans="8:12" s="26" customFormat="1">
      <c r="I117" s="29">
        <f>IF($I$9=Sheet2!$A$1,Sheet2!B25,IF($I$9=Sheet2!$A$2,Sheet2!B56,IF($I$9=Sheet2!$A$3,Sheet2!B84,IF($I$9=Sheet2!$A$4,Sheet2!B115,IF($I$9=Sheet2!$A$5,Sheet2!B145,IF($I$9=Sheet2!$A$6,Sheet2!B176,IF($I$9=Sheet2!$A$7,Sheet2!B206,IF($I$9=Sheet2!$A$8,Sheet2!B237,IF($I$9=Sheet2!$A$9,Sheet2!B268,IF($I$9=Sheet2!$A$10,Sheet2!B298,IF($I$9=Sheet2!$A$11,Sheet2!B329,IF($I$9=Sheet2!$A$12,Sheet2!B359,0))))))))))))</f>
        <v>45713</v>
      </c>
      <c r="J117" s="27">
        <f>SUM(_xlfn.XLOOKUP($I117,$K$14,$J$14,0,0,1),_xlfn.XLOOKUP($I117,$K$15,$J$15,0,0,1),_xlfn.XLOOKUP($I117,$K$16,$J$16,0,0,1),_xlfn.XLOOKUP($I117,$K$17,$J$17,0,0,1),_xlfn.XLOOKUP($I117,$K$18,$J$18,0,0,1),_xlfn.XLOOKUP($I117,$K$19,$J$19,0,0,1),_xlfn.XLOOKUP($I117,$K$21,$J$21,0,0,1),_xlfn.XLOOKUP($I117,$K$22,$J$22,0,0,1),_xlfn.XLOOKUP($I117,$K$23,$J$23,0,0,1),_xlfn.XLOOKUP($I117,$K$24,$J$24,0,0,1),_xlfn.XLOOKUP($I117,$K$25,$J$25,0,0,1),_xlfn.XLOOKUP($I117,$K$26,$J$26,0,0,1),_xlfn.XLOOKUP($I117,$K$28,$J$28,0,0,1),_xlfn.XLOOKUP($I117,$K$29,$J$29,0,0,1),_xlfn.XLOOKUP($I117,$K$30,$J$30,0,0,1),_xlfn.XLOOKUP($I117,$K$31,$J$31,0,0,1),_xlfn.XLOOKUP($I117,$K$32,$J$32,0,0,1),_xlfn.XLOOKUP($I117,$K$33,$J$33,0,0,1),_xlfn.XLOOKUP($I117,$K$35,$J$35,0,0,1),_xlfn.XLOOKUP($I117,$K$36,$J$36,0,0,1),_xlfn.XLOOKUP($I117,$K$37,$J$37,0,0,1),_xlfn.XLOOKUP($I117,$K$38,$J$38,0,0,1),_xlfn.XLOOKUP($I117,$K$39,$J$39,0,0,1),_xlfn.XLOOKUP($I117,$K$40,$J$40,0,0,1))</f>
        <v>0</v>
      </c>
      <c r="K117" s="27">
        <f>SUM(_xlfn.XLOOKUP($I117,$K$47,$J$47,0,0,1),_xlfn.XLOOKUP($I117,$K$48,$J$48,0,0,1),_xlfn.XLOOKUP($I117,$K$49,$J$49,0,0,1),_xlfn.XLOOKUP($I117,$K$50,$J$50,0,0,1),_xlfn.XLOOKUP($I117,$K$51,$J$51,0,0,1),_xlfn.XLOOKUP($I117,$K$53,$J$53,0,0,1),_xlfn.XLOOKUP($I117,$K$54,$J$54,0,0,1),_xlfn.XLOOKUP($I117,$K$55,$J$55,0,0,1),_xlfn.XLOOKUP($I117,$K$56,$J$56,0,0,1),_xlfn.XLOOKUP($I117,$K$57,$J$57,0,0,1),_xlfn.XLOOKUP($I117,$K$59,$J$59,0,0,1),_xlfn.XLOOKUP($I117,$K$60,$J$60,0,0,1),_xlfn.XLOOKUP($I117,$K$61,$J$61,0,0,1),_xlfn.XLOOKUP($I117,$K$62,$J$62,0,0,1),_xlfn.XLOOKUP($I117,$K$63,$J$63,0,0,1),_xlfn.XLOOKUP($I117,$K$65,$J$65,0,0,1),_xlfn.XLOOKUP($I117,$K$66,$J$66,0,0,1),_xlfn.XLOOKUP($I117,$K$67,$J$67,0,0,1),_xlfn.XLOOKUP($I117,$K$68,$J$68,0,0,1),_xlfn.XLOOKUP($I117,$K$69,$J$69,0,0,1),_xlfn.XLOOKUP($I117,$K$71,$J$71,0,0,1),_xlfn.XLOOKUP($I117,$K$72,$J$72,0,0,1),_xlfn.XLOOKUP($I117,$K$73,$J$73,0,0,1),_xlfn.XLOOKUP($I117,$K$74,$J$74,0,0,1),_xlfn.XLOOKUP($I117,$K$75,$J$75,0,0,1),_xlfn.XLOOKUP($I117,$K$77,$J$77,0,0,1),_xlfn.XLOOKUP($I117,$K$78,$J$78,0,0,1),_xlfn.XLOOKUP($I117,$K$79,$J$79,0,0,1),_xlfn.XLOOKUP($I117,$K$80,$J$80,0,0,1),_xlfn.XLOOKUP($I117,$K$82,$J$82,0,0,1),_xlfn.XLOOKUP($I117,$K$83,$J$83,0,0,1),_xlfn.XLOOKUP($I117,$K$84,$J$84,0,0,1),_xlfn.XLOOKUP($I117,$K$85,$J$85,0,0,1),)</f>
        <v>0</v>
      </c>
      <c r="L117" s="28">
        <f t="shared" si="0"/>
        <v>0</v>
      </c>
    </row>
    <row r="118" spans="8:12" s="26" customFormat="1">
      <c r="I118" s="29">
        <f>IF($I$9=Sheet2!$A$1,Sheet2!B26,IF($I$9=Sheet2!$A$2,Sheet2!B57,IF($I$9=Sheet2!$A$3,Sheet2!B85,IF($I$9=Sheet2!$A$4,Sheet2!B116,IF($I$9=Sheet2!$A$5,Sheet2!B146,IF($I$9=Sheet2!$A$6,Sheet2!B177,IF($I$9=Sheet2!$A$7,Sheet2!B207,IF($I$9=Sheet2!$A$8,Sheet2!B238,IF($I$9=Sheet2!$A$9,Sheet2!B269,IF($I$9=Sheet2!$A$10,Sheet2!B299,IF($I$9=Sheet2!$A$11,Sheet2!B330,IF($I$9=Sheet2!$A$12,Sheet2!B360,0))))))))))))</f>
        <v>45714</v>
      </c>
      <c r="J118" s="27">
        <f>SUM(_xlfn.XLOOKUP($I118,$K$14,$J$14,0,0,1),_xlfn.XLOOKUP($I118,$K$15,$J$15,0,0,1),_xlfn.XLOOKUP($I118,$K$16,$J$16,0,0,1),_xlfn.XLOOKUP($I118,$K$17,$J$17,0,0,1),_xlfn.XLOOKUP($I118,$K$18,$J$18,0,0,1),_xlfn.XLOOKUP($I118,$K$19,$J$19,0,0,1),_xlfn.XLOOKUP($I118,$K$21,$J$21,0,0,1),_xlfn.XLOOKUP($I118,$K$22,$J$22,0,0,1),_xlfn.XLOOKUP($I118,$K$23,$J$23,0,0,1),_xlfn.XLOOKUP($I118,$K$24,$J$24,0,0,1),_xlfn.XLOOKUP($I118,$K$25,$J$25,0,0,1),_xlfn.XLOOKUP($I118,$K$26,$J$26,0,0,1),_xlfn.XLOOKUP($I118,$K$28,$J$28,0,0,1),_xlfn.XLOOKUP($I118,$K$29,$J$29,0,0,1),_xlfn.XLOOKUP($I118,$K$30,$J$30,0,0,1),_xlfn.XLOOKUP($I118,$K$31,$J$31,0,0,1),_xlfn.XLOOKUP($I118,$K$32,$J$32,0,0,1),_xlfn.XLOOKUP($I118,$K$33,$J$33,0,0,1),_xlfn.XLOOKUP($I118,$K$35,$J$35,0,0,1),_xlfn.XLOOKUP($I118,$K$36,$J$36,0,0,1),_xlfn.XLOOKUP($I118,$K$37,$J$37,0,0,1),_xlfn.XLOOKUP($I118,$K$38,$J$38,0,0,1),_xlfn.XLOOKUP($I118,$K$39,$J$39,0,0,1),_xlfn.XLOOKUP($I118,$K$40,$J$40,0,0,1))</f>
        <v>0</v>
      </c>
      <c r="K118" s="27">
        <f>SUM(_xlfn.XLOOKUP($I118,$K$47,$J$47,0,0,1),_xlfn.XLOOKUP($I118,$K$48,$J$48,0,0,1),_xlfn.XLOOKUP($I118,$K$49,$J$49,0,0,1),_xlfn.XLOOKUP($I118,$K$50,$J$50,0,0,1),_xlfn.XLOOKUP($I118,$K$51,$J$51,0,0,1),_xlfn.XLOOKUP($I118,$K$53,$J$53,0,0,1),_xlfn.XLOOKUP($I118,$K$54,$J$54,0,0,1),_xlfn.XLOOKUP($I118,$K$55,$J$55,0,0,1),_xlfn.XLOOKUP($I118,$K$56,$J$56,0,0,1),_xlfn.XLOOKUP($I118,$K$57,$J$57,0,0,1),_xlfn.XLOOKUP($I118,$K$59,$J$59,0,0,1),_xlfn.XLOOKUP($I118,$K$60,$J$60,0,0,1),_xlfn.XLOOKUP($I118,$K$61,$J$61,0,0,1),_xlfn.XLOOKUP($I118,$K$62,$J$62,0,0,1),_xlfn.XLOOKUP($I118,$K$63,$J$63,0,0,1),_xlfn.XLOOKUP($I118,$K$65,$J$65,0,0,1),_xlfn.XLOOKUP($I118,$K$66,$J$66,0,0,1),_xlfn.XLOOKUP($I118,$K$67,$J$67,0,0,1),_xlfn.XLOOKUP($I118,$K$68,$J$68,0,0,1),_xlfn.XLOOKUP($I118,$K$69,$J$69,0,0,1),_xlfn.XLOOKUP($I118,$K$71,$J$71,0,0,1),_xlfn.XLOOKUP($I118,$K$72,$J$72,0,0,1),_xlfn.XLOOKUP($I118,$K$73,$J$73,0,0,1),_xlfn.XLOOKUP($I118,$K$74,$J$74,0,0,1),_xlfn.XLOOKUP($I118,$K$75,$J$75,0,0,1),_xlfn.XLOOKUP($I118,$K$77,$J$77,0,0,1),_xlfn.XLOOKUP($I118,$K$78,$J$78,0,0,1),_xlfn.XLOOKUP($I118,$K$79,$J$79,0,0,1),_xlfn.XLOOKUP($I118,$K$80,$J$80,0,0,1),_xlfn.XLOOKUP($I118,$K$82,$J$82,0,0,1),_xlfn.XLOOKUP($I118,$K$83,$J$83,0,0,1),_xlfn.XLOOKUP($I118,$K$84,$J$84,0,0,1),_xlfn.XLOOKUP($I118,$K$85,$J$85,0,0,1),)</f>
        <v>0</v>
      </c>
      <c r="L118" s="28">
        <f t="shared" si="0"/>
        <v>0</v>
      </c>
    </row>
    <row r="119" spans="8:12" s="26" customFormat="1">
      <c r="I119" s="29">
        <f>IF($I$9=Sheet2!$A$1,Sheet2!B27,IF($I$9=Sheet2!$A$2,Sheet2!B58,IF($I$9=Sheet2!$A$3,Sheet2!B86,IF($I$9=Sheet2!$A$4,Sheet2!B117,IF($I$9=Sheet2!$A$5,Sheet2!B147,IF($I$9=Sheet2!$A$6,Sheet2!B178,IF($I$9=Sheet2!$A$7,Sheet2!B208,IF($I$9=Sheet2!$A$8,Sheet2!B239,IF($I$9=Sheet2!$A$9,Sheet2!B270,IF($I$9=Sheet2!$A$10,Sheet2!B300,IF($I$9=Sheet2!$A$11,Sheet2!B331,IF($I$9=Sheet2!$A$12,Sheet2!B361,0))))))))))))</f>
        <v>45715</v>
      </c>
      <c r="J119" s="27">
        <f>SUM(_xlfn.XLOOKUP($I119,$K$14,$J$14,0,0,1),_xlfn.XLOOKUP($I119,$K$15,$J$15,0,0,1),_xlfn.XLOOKUP($I119,$K$16,$J$16,0,0,1),_xlfn.XLOOKUP($I119,$K$17,$J$17,0,0,1),_xlfn.XLOOKUP($I119,$K$18,$J$18,0,0,1),_xlfn.XLOOKUP($I119,$K$19,$J$19,0,0,1),_xlfn.XLOOKUP($I119,$K$21,$J$21,0,0,1),_xlfn.XLOOKUP($I119,$K$22,$J$22,0,0,1),_xlfn.XLOOKUP($I119,$K$23,$J$23,0,0,1),_xlfn.XLOOKUP($I119,$K$24,$J$24,0,0,1),_xlfn.XLOOKUP($I119,$K$25,$J$25,0,0,1),_xlfn.XLOOKUP($I119,$K$26,$J$26,0,0,1),_xlfn.XLOOKUP($I119,$K$28,$J$28,0,0,1),_xlfn.XLOOKUP($I119,$K$29,$J$29,0,0,1),_xlfn.XLOOKUP($I119,$K$30,$J$30,0,0,1),_xlfn.XLOOKUP($I119,$K$31,$J$31,0,0,1),_xlfn.XLOOKUP($I119,$K$32,$J$32,0,0,1),_xlfn.XLOOKUP($I119,$K$33,$J$33,0,0,1),_xlfn.XLOOKUP($I119,$K$35,$J$35,0,0,1),_xlfn.XLOOKUP($I119,$K$36,$J$36,0,0,1),_xlfn.XLOOKUP($I119,$K$37,$J$37,0,0,1),_xlfn.XLOOKUP($I119,$K$38,$J$38,0,0,1),_xlfn.XLOOKUP($I119,$K$39,$J$39,0,0,1),_xlfn.XLOOKUP($I119,$K$40,$J$40,0,0,1))</f>
        <v>0</v>
      </c>
      <c r="K119" s="27">
        <f>SUM(_xlfn.XLOOKUP($I119,$K$47,$J$47,0,0,1),_xlfn.XLOOKUP($I119,$K$48,$J$48,0,0,1),_xlfn.XLOOKUP($I119,$K$49,$J$49,0,0,1),_xlfn.XLOOKUP($I119,$K$50,$J$50,0,0,1),_xlfn.XLOOKUP($I119,$K$51,$J$51,0,0,1),_xlfn.XLOOKUP($I119,$K$53,$J$53,0,0,1),_xlfn.XLOOKUP($I119,$K$54,$J$54,0,0,1),_xlfn.XLOOKUP($I119,$K$55,$J$55,0,0,1),_xlfn.XLOOKUP($I119,$K$56,$J$56,0,0,1),_xlfn.XLOOKUP($I119,$K$57,$J$57,0,0,1),_xlfn.XLOOKUP($I119,$K$59,$J$59,0,0,1),_xlfn.XLOOKUP($I119,$K$60,$J$60,0,0,1),_xlfn.XLOOKUP($I119,$K$61,$J$61,0,0,1),_xlfn.XLOOKUP($I119,$K$62,$J$62,0,0,1),_xlfn.XLOOKUP($I119,$K$63,$J$63,0,0,1),_xlfn.XLOOKUP($I119,$K$65,$J$65,0,0,1),_xlfn.XLOOKUP($I119,$K$66,$J$66,0,0,1),_xlfn.XLOOKUP($I119,$K$67,$J$67,0,0,1),_xlfn.XLOOKUP($I119,$K$68,$J$68,0,0,1),_xlfn.XLOOKUP($I119,$K$69,$J$69,0,0,1),_xlfn.XLOOKUP($I119,$K$71,$J$71,0,0,1),_xlfn.XLOOKUP($I119,$K$72,$J$72,0,0,1),_xlfn.XLOOKUP($I119,$K$73,$J$73,0,0,1),_xlfn.XLOOKUP($I119,$K$74,$J$74,0,0,1),_xlfn.XLOOKUP($I119,$K$75,$J$75,0,0,1),_xlfn.XLOOKUP($I119,$K$77,$J$77,0,0,1),_xlfn.XLOOKUP($I119,$K$78,$J$78,0,0,1),_xlfn.XLOOKUP($I119,$K$79,$J$79,0,0,1),_xlfn.XLOOKUP($I119,$K$80,$J$80,0,0,1),_xlfn.XLOOKUP($I119,$K$82,$J$82,0,0,1),_xlfn.XLOOKUP($I119,$K$83,$J$83,0,0,1),_xlfn.XLOOKUP($I119,$K$84,$J$84,0,0,1),_xlfn.XLOOKUP($I119,$K$85,$J$85,0,0,1),)</f>
        <v>0</v>
      </c>
      <c r="L119" s="28">
        <f t="shared" si="0"/>
        <v>0</v>
      </c>
    </row>
    <row r="120" spans="8:12" s="26" customFormat="1">
      <c r="I120" s="29">
        <f>IF($I$9=Sheet2!$A$1,Sheet2!B28,IF($I$9=Sheet2!$A$2,Sheet2!B59,IF($I$9=Sheet2!$A$3,Sheet2!B87,IF($I$9=Sheet2!$A$4,Sheet2!B118,IF($I$9=Sheet2!$A$5,Sheet2!B148,IF($I$9=Sheet2!$A$6,Sheet2!B179,IF($I$9=Sheet2!$A$7,Sheet2!B209,IF($I$9=Sheet2!$A$8,Sheet2!B240,IF($I$9=Sheet2!$A$9,Sheet2!B271,IF($I$9=Sheet2!$A$10,Sheet2!B301,IF($I$9=Sheet2!$A$11,Sheet2!B332,IF($I$9=Sheet2!$A$12,Sheet2!B362,0))))))))))))</f>
        <v>45716</v>
      </c>
      <c r="J120" s="27">
        <f>SUM(_xlfn.XLOOKUP($I120,$K$14,$J$14,0,0,1),_xlfn.XLOOKUP($I120,$K$15,$J$15,0,0,1),_xlfn.XLOOKUP($I120,$K$16,$J$16,0,0,1),_xlfn.XLOOKUP($I120,$K$17,$J$17,0,0,1),_xlfn.XLOOKUP($I120,$K$18,$J$18,0,0,1),_xlfn.XLOOKUP($I120,$K$19,$J$19,0,0,1),_xlfn.XLOOKUP($I120,$K$21,$J$21,0,0,1),_xlfn.XLOOKUP($I120,$K$22,$J$22,0,0,1),_xlfn.XLOOKUP($I120,$K$23,$J$23,0,0,1),_xlfn.XLOOKUP($I120,$K$24,$J$24,0,0,1),_xlfn.XLOOKUP($I120,$K$25,$J$25,0,0,1),_xlfn.XLOOKUP($I120,$K$26,$J$26,0,0,1),_xlfn.XLOOKUP($I120,$K$28,$J$28,0,0,1),_xlfn.XLOOKUP($I120,$K$29,$J$29,0,0,1),_xlfn.XLOOKUP($I120,$K$30,$J$30,0,0,1),_xlfn.XLOOKUP($I120,$K$31,$J$31,0,0,1),_xlfn.XLOOKUP($I120,$K$32,$J$32,0,0,1),_xlfn.XLOOKUP($I120,$K$33,$J$33,0,0,1),_xlfn.XLOOKUP($I120,$K$35,$J$35,0,0,1),_xlfn.XLOOKUP($I120,$K$36,$J$36,0,0,1),_xlfn.XLOOKUP($I120,$K$37,$J$37,0,0,1),_xlfn.XLOOKUP($I120,$K$38,$J$38,0,0,1),_xlfn.XLOOKUP($I120,$K$39,$J$39,0,0,1),_xlfn.XLOOKUP($I120,$K$40,$J$40,0,0,1))</f>
        <v>0</v>
      </c>
      <c r="K120" s="27">
        <f>SUM(_xlfn.XLOOKUP($I120,$K$47,$J$47,0,0,1),_xlfn.XLOOKUP($I120,$K$48,$J$48,0,0,1),_xlfn.XLOOKUP($I120,$K$49,$J$49,0,0,1),_xlfn.XLOOKUP($I120,$K$50,$J$50,0,0,1),_xlfn.XLOOKUP($I120,$K$51,$J$51,0,0,1),_xlfn.XLOOKUP($I120,$K$53,$J$53,0,0,1),_xlfn.XLOOKUP($I120,$K$54,$J$54,0,0,1),_xlfn.XLOOKUP($I120,$K$55,$J$55,0,0,1),_xlfn.XLOOKUP($I120,$K$56,$J$56,0,0,1),_xlfn.XLOOKUP($I120,$K$57,$J$57,0,0,1),_xlfn.XLOOKUP($I120,$K$59,$J$59,0,0,1),_xlfn.XLOOKUP($I120,$K$60,$J$60,0,0,1),_xlfn.XLOOKUP($I120,$K$61,$J$61,0,0,1),_xlfn.XLOOKUP($I120,$K$62,$J$62,0,0,1),_xlfn.XLOOKUP($I120,$K$63,$J$63,0,0,1),_xlfn.XLOOKUP($I120,$K$65,$J$65,0,0,1),_xlfn.XLOOKUP($I120,$K$66,$J$66,0,0,1),_xlfn.XLOOKUP($I120,$K$67,$J$67,0,0,1),_xlfn.XLOOKUP($I120,$K$68,$J$68,0,0,1),_xlfn.XLOOKUP($I120,$K$69,$J$69,0,0,1),_xlfn.XLOOKUP($I120,$K$71,$J$71,0,0,1),_xlfn.XLOOKUP($I120,$K$72,$J$72,0,0,1),_xlfn.XLOOKUP($I120,$K$73,$J$73,0,0,1),_xlfn.XLOOKUP($I120,$K$74,$J$74,0,0,1),_xlfn.XLOOKUP($I120,$K$75,$J$75,0,0,1),_xlfn.XLOOKUP($I120,$K$77,$J$77,0,0,1),_xlfn.XLOOKUP($I120,$K$78,$J$78,0,0,1),_xlfn.XLOOKUP($I120,$K$79,$J$79,0,0,1),_xlfn.XLOOKUP($I120,$K$80,$J$80,0,0,1),_xlfn.XLOOKUP($I120,$K$82,$J$82,0,0,1),_xlfn.XLOOKUP($I120,$K$83,$J$83,0,0,1),_xlfn.XLOOKUP($I120,$K$84,$J$84,0,0,1),_xlfn.XLOOKUP($I120,$K$85,$J$85,0,0,1),)</f>
        <v>0</v>
      </c>
      <c r="L120" s="28">
        <f t="shared" si="0"/>
        <v>0</v>
      </c>
    </row>
    <row r="121" spans="8:12" s="26" customFormat="1">
      <c r="I121" s="29">
        <f>IF($I$9=Sheet2!$A$1,Sheet2!B29,IF($I$9=Sheet2!$A$2,Sheet2!B60,IF($I$9=Sheet2!$A$3,Sheet2!B88,IF($I$9=Sheet2!$A$4,Sheet2!B119,IF($I$9=Sheet2!$A$5,Sheet2!B149,IF($I$9=Sheet2!$A$6,Sheet2!B180,IF($I$9=Sheet2!$A$7,Sheet2!B210,IF($I$9=Sheet2!$A$8,Sheet2!B241,IF($I$9=Sheet2!$A$9,Sheet2!B272,IF($I$9=Sheet2!$A$10,Sheet2!B302,IF($I$9=Sheet2!$A$11,Sheet2!B333,IF($I$9=Sheet2!$A$12,Sheet2!B363,0))))))))))))</f>
        <v>45717</v>
      </c>
      <c r="J121" s="27">
        <f>SUM(_xlfn.XLOOKUP($I121,$K$14,$J$14,0,0,1),_xlfn.XLOOKUP($I121,$K$15,$J$15,0,0,1),_xlfn.XLOOKUP($I121,$K$16,$J$16,0,0,1),_xlfn.XLOOKUP($I121,$K$17,$J$17,0,0,1),_xlfn.XLOOKUP($I121,$K$18,$J$18,0,0,1),_xlfn.XLOOKUP($I121,$K$19,$J$19,0,0,1),_xlfn.XLOOKUP($I121,$K$21,$J$21,0,0,1),_xlfn.XLOOKUP($I121,$K$22,$J$22,0,0,1),_xlfn.XLOOKUP($I121,$K$23,$J$23,0,0,1),_xlfn.XLOOKUP($I121,$K$24,$J$24,0,0,1),_xlfn.XLOOKUP($I121,$K$25,$J$25,0,0,1),_xlfn.XLOOKUP($I121,$K$26,$J$26,0,0,1),_xlfn.XLOOKUP($I121,$K$28,$J$28,0,0,1),_xlfn.XLOOKUP($I121,$K$29,$J$29,0,0,1),_xlfn.XLOOKUP($I121,$K$30,$J$30,0,0,1),_xlfn.XLOOKUP($I121,$K$31,$J$31,0,0,1),_xlfn.XLOOKUP($I121,$K$32,$J$32,0,0,1),_xlfn.XLOOKUP($I121,$K$33,$J$33,0,0,1),_xlfn.XLOOKUP($I121,$K$35,$J$35,0,0,1),_xlfn.XLOOKUP($I121,$K$36,$J$36,0,0,1),_xlfn.XLOOKUP($I121,$K$37,$J$37,0,0,1),_xlfn.XLOOKUP($I121,$K$38,$J$38,0,0,1),_xlfn.XLOOKUP($I121,$K$39,$J$39,0,0,1),_xlfn.XLOOKUP($I121,$K$40,$J$40,0,0,1))</f>
        <v>0</v>
      </c>
      <c r="K121" s="27">
        <f>SUM(_xlfn.XLOOKUP($I121,$K$47,$J$47,0,0,1),_xlfn.XLOOKUP($I121,$K$48,$J$48,0,0,1),_xlfn.XLOOKUP($I121,$K$49,$J$49,0,0,1),_xlfn.XLOOKUP($I121,$K$50,$J$50,0,0,1),_xlfn.XLOOKUP($I121,$K$51,$J$51,0,0,1),_xlfn.XLOOKUP($I121,$K$53,$J$53,0,0,1),_xlfn.XLOOKUP($I121,$K$54,$J$54,0,0,1),_xlfn.XLOOKUP($I121,$K$55,$J$55,0,0,1),_xlfn.XLOOKUP($I121,$K$56,$J$56,0,0,1),_xlfn.XLOOKUP($I121,$K$57,$J$57,0,0,1),_xlfn.XLOOKUP($I121,$K$59,$J$59,0,0,1),_xlfn.XLOOKUP($I121,$K$60,$J$60,0,0,1),_xlfn.XLOOKUP($I121,$K$61,$J$61,0,0,1),_xlfn.XLOOKUP($I121,$K$62,$J$62,0,0,1),_xlfn.XLOOKUP($I121,$K$63,$J$63,0,0,1),_xlfn.XLOOKUP($I121,$K$65,$J$65,0,0,1),_xlfn.XLOOKUP($I121,$K$66,$J$66,0,0,1),_xlfn.XLOOKUP($I121,$K$67,$J$67,0,0,1),_xlfn.XLOOKUP($I121,$K$68,$J$68,0,0,1),_xlfn.XLOOKUP($I121,$K$69,$J$69,0,0,1),_xlfn.XLOOKUP($I121,$K$71,$J$71,0,0,1),_xlfn.XLOOKUP($I121,$K$72,$J$72,0,0,1),_xlfn.XLOOKUP($I121,$K$73,$J$73,0,0,1),_xlfn.XLOOKUP($I121,$K$74,$J$74,0,0,1),_xlfn.XLOOKUP($I121,$K$75,$J$75,0,0,1),_xlfn.XLOOKUP($I121,$K$77,$J$77,0,0,1),_xlfn.XLOOKUP($I121,$K$78,$J$78,0,0,1),_xlfn.XLOOKUP($I121,$K$79,$J$79,0,0,1),_xlfn.XLOOKUP($I121,$K$80,$J$80,0,0,1),_xlfn.XLOOKUP($I121,$K$82,$J$82,0,0,1),_xlfn.XLOOKUP($I121,$K$83,$J$83,0,0,1),_xlfn.XLOOKUP($I121,$K$84,$J$84,0,0,1),_xlfn.XLOOKUP($I121,$K$85,$J$85,0,0,1),)</f>
        <v>0</v>
      </c>
      <c r="L121" s="28">
        <f t="shared" si="0"/>
        <v>0</v>
      </c>
    </row>
    <row r="122" spans="8:12" s="26" customFormat="1">
      <c r="I122" s="29">
        <f>IF($I$9=Sheet2!$A$1,Sheet2!B30,IF($I$9=Sheet2!$A$2,Sheet2!B61,IF($I$9=Sheet2!$A$3,Sheet2!B89,IF($I$9=Sheet2!$A$4,Sheet2!B120,IF($I$9=Sheet2!$A$5,Sheet2!B150,IF($I$9=Sheet2!$A$6,Sheet2!B181,IF($I$9=Sheet2!$A$7,Sheet2!B211,IF($I$9=Sheet2!$A$8,Sheet2!B242,IF($I$9=Sheet2!$A$9,Sheet2!B273,IF($I$9=Sheet2!$A$10,Sheet2!B303,IF($I$9=Sheet2!$A$11,Sheet2!B334,IF($I$9=Sheet2!$A$12,Sheet2!B364,0))))))))))))</f>
        <v>45718</v>
      </c>
      <c r="J122" s="27">
        <f>SUM(_xlfn.XLOOKUP($I122,$K$14,$J$14,0,0,1),_xlfn.XLOOKUP($I122,$K$15,$J$15,0,0,1),_xlfn.XLOOKUP($I122,$K$16,$J$16,0,0,1),_xlfn.XLOOKUP($I122,$K$17,$J$17,0,0,1),_xlfn.XLOOKUP($I122,$K$18,$J$18,0,0,1),_xlfn.XLOOKUP($I122,$K$19,$J$19,0,0,1),_xlfn.XLOOKUP($I122,$K$21,$J$21,0,0,1),_xlfn.XLOOKUP($I122,$K$22,$J$22,0,0,1),_xlfn.XLOOKUP($I122,$K$23,$J$23,0,0,1),_xlfn.XLOOKUP($I122,$K$24,$J$24,0,0,1),_xlfn.XLOOKUP($I122,$K$25,$J$25,0,0,1),_xlfn.XLOOKUP($I122,$K$26,$J$26,0,0,1),_xlfn.XLOOKUP($I122,$K$28,$J$28,0,0,1),_xlfn.XLOOKUP($I122,$K$29,$J$29,0,0,1),_xlfn.XLOOKUP($I122,$K$30,$J$30,0,0,1),_xlfn.XLOOKUP($I122,$K$31,$J$31,0,0,1),_xlfn.XLOOKUP($I122,$K$32,$J$32,0,0,1),_xlfn.XLOOKUP($I122,$K$33,$J$33,0,0,1),_xlfn.XLOOKUP($I122,$K$35,$J$35,0,0,1),_xlfn.XLOOKUP($I122,$K$36,$J$36,0,0,1),_xlfn.XLOOKUP($I122,$K$37,$J$37,0,0,1),_xlfn.XLOOKUP($I122,$K$38,$J$38,0,0,1),_xlfn.XLOOKUP($I122,$K$39,$J$39,0,0,1),_xlfn.XLOOKUP($I122,$K$40,$J$40,0,0,1))</f>
        <v>0</v>
      </c>
      <c r="K122" s="27">
        <f>SUM(_xlfn.XLOOKUP($I122,$K$47,$J$47,0,0,1),_xlfn.XLOOKUP($I122,$K$48,$J$48,0,0,1),_xlfn.XLOOKUP($I122,$K$49,$J$49,0,0,1),_xlfn.XLOOKUP($I122,$K$50,$J$50,0,0,1),_xlfn.XLOOKUP($I122,$K$51,$J$51,0,0,1),_xlfn.XLOOKUP($I122,$K$53,$J$53,0,0,1),_xlfn.XLOOKUP($I122,$K$54,$J$54,0,0,1),_xlfn.XLOOKUP($I122,$K$55,$J$55,0,0,1),_xlfn.XLOOKUP($I122,$K$56,$J$56,0,0,1),_xlfn.XLOOKUP($I122,$K$57,$J$57,0,0,1),_xlfn.XLOOKUP($I122,$K$59,$J$59,0,0,1),_xlfn.XLOOKUP($I122,$K$60,$J$60,0,0,1),_xlfn.XLOOKUP($I122,$K$61,$J$61,0,0,1),_xlfn.XLOOKUP($I122,$K$62,$J$62,0,0,1),_xlfn.XLOOKUP($I122,$K$63,$J$63,0,0,1),_xlfn.XLOOKUP($I122,$K$65,$J$65,0,0,1),_xlfn.XLOOKUP($I122,$K$66,$J$66,0,0,1),_xlfn.XLOOKUP($I122,$K$67,$J$67,0,0,1),_xlfn.XLOOKUP($I122,$K$68,$J$68,0,0,1),_xlfn.XLOOKUP($I122,$K$69,$J$69,0,0,1),_xlfn.XLOOKUP($I122,$K$71,$J$71,0,0,1),_xlfn.XLOOKUP($I122,$K$72,$J$72,0,0,1),_xlfn.XLOOKUP($I122,$K$73,$J$73,0,0,1),_xlfn.XLOOKUP($I122,$K$74,$J$74,0,0,1),_xlfn.XLOOKUP($I122,$K$75,$J$75,0,0,1),_xlfn.XLOOKUP($I122,$K$77,$J$77,0,0,1),_xlfn.XLOOKUP($I122,$K$78,$J$78,0,0,1),_xlfn.XLOOKUP($I122,$K$79,$J$79,0,0,1),_xlfn.XLOOKUP($I122,$K$80,$J$80,0,0,1),_xlfn.XLOOKUP($I122,$K$82,$J$82,0,0,1),_xlfn.XLOOKUP($I122,$K$83,$J$83,0,0,1),_xlfn.XLOOKUP($I122,$K$84,$J$84,0,0,1),_xlfn.XLOOKUP($I122,$K$85,$J$85,0,0,1),)</f>
        <v>0</v>
      </c>
      <c r="L122" s="28">
        <f t="shared" si="0"/>
        <v>0</v>
      </c>
    </row>
    <row r="123" spans="8:12" s="26" customFormat="1" ht="17" thickBot="1">
      <c r="I123" s="30">
        <f>IF($I$9=Sheet2!$A$1,Sheet2!B31,IF($I$9=Sheet2!$A$2,Sheet2!B62,IF($I$9=Sheet2!$A$3,Sheet2!B90,IF($I$9=Sheet2!$A$4,Sheet2!B121,IF($I$9=Sheet2!$A$5,Sheet2!B151,IF($I$9=Sheet2!$A$6,Sheet2!B182,IF($I$9=Sheet2!$A$7,Sheet2!B212,IF($I$9=Sheet2!$A$8,Sheet2!B243,IF($I$9=Sheet2!$A$9,Sheet2!B274,IF($I$9=Sheet2!$A$10,Sheet2!B304,IF($I$9=Sheet2!$A$11,Sheet2!B335,IF($I$9=Sheet2!$A$12,Sheet2!B365,0))))))))))))</f>
        <v>45719</v>
      </c>
      <c r="J123" s="31">
        <f>SUM(_xlfn.XLOOKUP($I123,$K$14,$J$14,0,0,1),_xlfn.XLOOKUP($I123,$K$15,$J$15,0,0,1),_xlfn.XLOOKUP($I123,$K$16,$J$16,0,0,1),_xlfn.XLOOKUP($I123,$K$17,$J$17,0,0,1),_xlfn.XLOOKUP($I123,$K$18,$J$18,0,0,1),_xlfn.XLOOKUP($I123,$K$19,$J$19,0,0,1),_xlfn.XLOOKUP($I123,$K$21,$J$21,0,0,1),_xlfn.XLOOKUP($I123,$K$22,$J$22,0,0,1),_xlfn.XLOOKUP($I123,$K$23,$J$23,0,0,1),_xlfn.XLOOKUP($I123,$K$24,$J$24,0,0,1),_xlfn.XLOOKUP($I123,$K$25,$J$25,0,0,1),_xlfn.XLOOKUP($I123,$K$26,$J$26,0,0,1),_xlfn.XLOOKUP($I123,$K$28,$J$28,0,0,1),_xlfn.XLOOKUP($I123,$K$29,$J$29,0,0,1),_xlfn.XLOOKUP($I123,$K$30,$J$30,0,0,1),_xlfn.XLOOKUP($I123,$K$31,$J$31,0,0,1),_xlfn.XLOOKUP($I123,$K$32,$J$32,0,0,1),_xlfn.XLOOKUP($I123,$K$33,$J$33,0,0,1),_xlfn.XLOOKUP($I123,$K$35,$J$35,0,0,1),_xlfn.XLOOKUP($I123,$K$36,$J$36,0,0,1),_xlfn.XLOOKUP($I123,$K$37,$J$37,0,0,1),_xlfn.XLOOKUP($I123,$K$38,$J$38,0,0,1),_xlfn.XLOOKUP($I123,$K$39,$J$39,0,0,1),_xlfn.XLOOKUP($I123,$K$40,$J$40,0,0,1))</f>
        <v>0</v>
      </c>
      <c r="K123" s="31">
        <f>SUM(_xlfn.XLOOKUP($I123,$K$47,$J$47,0,0,1),_xlfn.XLOOKUP($I123,$K$48,$J$48,0,0,1),_xlfn.XLOOKUP($I123,$K$49,$J$49,0,0,1),_xlfn.XLOOKUP($I123,$K$50,$J$50,0,0,1),_xlfn.XLOOKUP($I123,$K$51,$J$51,0,0,1),_xlfn.XLOOKUP($I123,$K$53,$J$53,0,0,1),_xlfn.XLOOKUP($I123,$K$54,$J$54,0,0,1),_xlfn.XLOOKUP($I123,$K$55,$J$55,0,0,1),_xlfn.XLOOKUP($I123,$K$56,$J$56,0,0,1),_xlfn.XLOOKUP($I123,$K$57,$J$57,0,0,1),_xlfn.XLOOKUP($I123,$K$59,$J$59,0,0,1),_xlfn.XLOOKUP($I123,$K$60,$J$60,0,0,1),_xlfn.XLOOKUP($I123,$K$61,$J$61,0,0,1),_xlfn.XLOOKUP($I123,$K$62,$J$62,0,0,1),_xlfn.XLOOKUP($I123,$K$63,$J$63,0,0,1),_xlfn.XLOOKUP($I123,$K$65,$J$65,0,0,1),_xlfn.XLOOKUP($I123,$K$66,$J$66,0,0,1),_xlfn.XLOOKUP($I123,$K$67,$J$67,0,0,1),_xlfn.XLOOKUP($I123,$K$68,$J$68,0,0,1),_xlfn.XLOOKUP($I123,$K$69,$J$69,0,0,1),_xlfn.XLOOKUP($I123,$K$71,$J$71,0,0,1),_xlfn.XLOOKUP($I123,$K$72,$J$72,0,0,1),_xlfn.XLOOKUP($I123,$K$73,$J$73,0,0,1),_xlfn.XLOOKUP($I123,$K$74,$J$74,0,0,1),_xlfn.XLOOKUP($I123,$K$75,$J$75,0,0,1),_xlfn.XLOOKUP($I123,$K$77,$J$77,0,0,1),_xlfn.XLOOKUP($I123,$K$78,$J$78,0,0,1),_xlfn.XLOOKUP($I123,$K$79,$J$79,0,0,1),_xlfn.XLOOKUP($I123,$K$80,$J$80,0,0,1),_xlfn.XLOOKUP($I123,$K$82,$J$82,0,0,1),_xlfn.XLOOKUP($I123,$K$83,$J$83,0,0,1),_xlfn.XLOOKUP($I123,$K$84,$J$84,0,0,1),_xlfn.XLOOKUP($I123,$K$85,$J$85,0,0,1),)</f>
        <v>0</v>
      </c>
      <c r="L123" s="32">
        <f t="shared" si="0"/>
        <v>0</v>
      </c>
    </row>
    <row r="124" spans="8:12" ht="17" thickTop="1"/>
    <row r="125" spans="8:12">
      <c r="H125" s="33" t="s">
        <v>25</v>
      </c>
    </row>
    <row r="128" spans="8:12" ht="38" customHeight="1"/>
    <row r="132" spans="8:11" ht="23" thickBot="1">
      <c r="H132" s="34"/>
      <c r="I132" s="4" t="s">
        <v>26</v>
      </c>
      <c r="J132" s="4"/>
      <c r="K132" s="4"/>
    </row>
    <row r="133" spans="8:11" ht="39" thickTop="1">
      <c r="I133" s="64" t="s">
        <v>27</v>
      </c>
      <c r="J133" s="65" t="s">
        <v>28</v>
      </c>
      <c r="K133" s="66" t="s">
        <v>29</v>
      </c>
    </row>
    <row r="134" spans="8:11" ht="34">
      <c r="H134" s="16" t="s">
        <v>95</v>
      </c>
      <c r="I134" s="25" t="s">
        <v>30</v>
      </c>
      <c r="J134" s="36">
        <f>(J41-J86)/J41</f>
        <v>1</v>
      </c>
      <c r="K134" s="37" t="s">
        <v>31</v>
      </c>
    </row>
    <row r="135" spans="8:11" ht="34">
      <c r="H135" s="16"/>
      <c r="I135" s="25" t="s">
        <v>32</v>
      </c>
      <c r="J135" s="38"/>
      <c r="K135" s="37"/>
    </row>
    <row r="136" spans="8:11" ht="51">
      <c r="H136" s="16"/>
      <c r="I136" s="25" t="s">
        <v>33</v>
      </c>
      <c r="J136" s="36">
        <f>(J41-J86)/J138</f>
        <v>1</v>
      </c>
      <c r="K136" s="37" t="s">
        <v>34</v>
      </c>
    </row>
    <row r="137" spans="8:11" ht="34">
      <c r="H137" s="16"/>
      <c r="I137" s="25" t="s">
        <v>35</v>
      </c>
      <c r="J137" s="36">
        <f>J86/J41</f>
        <v>0</v>
      </c>
      <c r="K137" s="37"/>
    </row>
    <row r="138" spans="8:11" ht="18" thickBot="1">
      <c r="H138" s="16"/>
      <c r="I138" s="67" t="s">
        <v>96</v>
      </c>
      <c r="J138" s="68">
        <v>1</v>
      </c>
      <c r="K138" s="39"/>
    </row>
    <row r="139" spans="8:11" ht="17" thickTop="1"/>
    <row r="140" spans="8:11" ht="23" thickBot="1">
      <c r="H140" s="40"/>
      <c r="I140" s="69" t="s">
        <v>36</v>
      </c>
      <c r="J140" s="69"/>
      <c r="K140" s="69"/>
    </row>
    <row r="141" spans="8:11" ht="39" thickTop="1">
      <c r="I141" s="64" t="s">
        <v>37</v>
      </c>
      <c r="J141" s="65" t="s">
        <v>38</v>
      </c>
      <c r="K141" s="66" t="s">
        <v>39</v>
      </c>
    </row>
    <row r="142" spans="8:11" ht="34">
      <c r="I142" s="25" t="s">
        <v>40</v>
      </c>
      <c r="J142" s="41"/>
      <c r="K142" s="37" t="s">
        <v>41</v>
      </c>
    </row>
    <row r="143" spans="8:11" ht="51">
      <c r="I143" s="25" t="s">
        <v>42</v>
      </c>
      <c r="J143" s="41"/>
      <c r="K143" s="37" t="s">
        <v>43</v>
      </c>
    </row>
    <row r="144" spans="8:11" ht="17">
      <c r="I144" s="25" t="s">
        <v>44</v>
      </c>
      <c r="J144" s="41"/>
      <c r="K144" s="37" t="s">
        <v>45</v>
      </c>
    </row>
    <row r="145" spans="8:12" ht="35" thickBot="1">
      <c r="I145" s="71" t="s">
        <v>46</v>
      </c>
      <c r="J145" s="72">
        <f>SUM(J142:J144)</f>
        <v>0</v>
      </c>
      <c r="K145" s="73"/>
    </row>
    <row r="146" spans="8:12" ht="17" thickTop="1"/>
    <row r="148" spans="8:12" ht="22">
      <c r="H148" s="74" t="s">
        <v>47</v>
      </c>
      <c r="I148" s="70"/>
      <c r="J148" s="70"/>
    </row>
    <row r="149" spans="8:12">
      <c r="H149" s="35"/>
    </row>
    <row r="150" spans="8:12" ht="18">
      <c r="H150" s="75" t="s">
        <v>48</v>
      </c>
      <c r="I150" s="76"/>
      <c r="J150" s="76"/>
      <c r="K150" s="75" t="s">
        <v>49</v>
      </c>
      <c r="L150" s="70"/>
    </row>
    <row r="151" spans="8:12">
      <c r="H151" s="42" t="s">
        <v>50</v>
      </c>
      <c r="I151" s="42"/>
      <c r="J151" s="42"/>
      <c r="K151" s="42"/>
    </row>
    <row r="152" spans="8:12">
      <c r="H152" s="42" t="s">
        <v>51</v>
      </c>
      <c r="I152" s="42"/>
      <c r="J152" s="42"/>
      <c r="K152" s="42"/>
    </row>
    <row r="153" spans="8:12">
      <c r="H153" s="42" t="s">
        <v>52</v>
      </c>
      <c r="I153" s="42"/>
      <c r="J153" s="42"/>
      <c r="K153" s="42"/>
    </row>
    <row r="154" spans="8:12">
      <c r="H154" s="42" t="s">
        <v>53</v>
      </c>
      <c r="I154" s="42"/>
      <c r="J154" s="42"/>
      <c r="K154" s="42"/>
    </row>
  </sheetData>
  <mergeCells count="7">
    <mergeCell ref="H92:H100"/>
    <mergeCell ref="H101:H104"/>
    <mergeCell ref="H134:H138"/>
    <mergeCell ref="J8:L10"/>
    <mergeCell ref="H14:H19"/>
    <mergeCell ref="L21:L26"/>
    <mergeCell ref="L13:L20"/>
  </mergeCells>
  <phoneticPr fontId="4" type="noConversion"/>
  <pageMargins left="0.7" right="0.7" top="0.75" bottom="0.75" header="0.3" footer="0.3"/>
  <pageSetup paperSize="9" orientation="portrait" horizontalDpi="0" verticalDpi="0"/>
  <headerFooter>
    <oddFooter>&amp;L&amp;"System Font,Regular"&amp;10&amp;K000000www.creditkit.ro
office@creditkit.ro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08A3EFD-AFD2-7E42-9A2D-5A1E6AB81C18}">
          <x14:formula1>
            <xm:f>Sheet2!$A$1:$A$12</xm:f>
          </x14:formula1>
          <xm:sqref>I9</xm:sqref>
        </x14:dataValidation>
        <x14:dataValidation type="list" allowBlank="1" showInputMessage="1" showErrorMessage="1" xr:uid="{57125044-371B-C148-A5DD-34D9675F351D}">
          <x14:formula1>
            <xm:f>Sheet2!$B:$B</xm:f>
          </x14:formula1>
          <xm:sqref>K14:K19 K21:K26 K28:K33 K35:K40 K46:K86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43A3-6E24-8543-81E5-7012343D3170}">
  <dimension ref="A1:AG365"/>
  <sheetViews>
    <sheetView workbookViewId="0">
      <selection activeCell="F360" sqref="F360"/>
    </sheetView>
  </sheetViews>
  <sheetFormatPr baseColWidth="10" defaultRowHeight="16"/>
  <sheetData>
    <row r="1" spans="1:33">
      <c r="A1" t="s">
        <v>55</v>
      </c>
      <c r="B1" s="2">
        <v>45658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>
      <c r="A2" t="s">
        <v>56</v>
      </c>
      <c r="B2" s="2">
        <v>45659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>
      <c r="A3" t="s">
        <v>57</v>
      </c>
      <c r="B3" s="2">
        <v>45660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>
      <c r="A4" t="s">
        <v>58</v>
      </c>
      <c r="B4" s="2">
        <v>45661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>
      <c r="A5" t="s">
        <v>59</v>
      </c>
      <c r="B5" s="2">
        <v>45662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>
      <c r="A6" t="s">
        <v>60</v>
      </c>
      <c r="B6" s="2">
        <v>45663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>
      <c r="A7" t="s">
        <v>61</v>
      </c>
      <c r="B7" s="2">
        <v>45664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>
      <c r="A8" t="s">
        <v>62</v>
      </c>
      <c r="B8" s="2">
        <v>45665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>
      <c r="A9" t="s">
        <v>63</v>
      </c>
      <c r="B9" s="2">
        <v>45666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>
      <c r="A10" t="s">
        <v>64</v>
      </c>
      <c r="B10" s="2">
        <v>45667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>
      <c r="A11" t="s">
        <v>65</v>
      </c>
      <c r="B11" s="2">
        <v>45668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>
      <c r="A12" t="s">
        <v>66</v>
      </c>
      <c r="B12" s="2">
        <v>45669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3">
      <c r="B13" s="2">
        <v>45670</v>
      </c>
    </row>
    <row r="14" spans="1:33">
      <c r="B14" s="2">
        <v>45671</v>
      </c>
    </row>
    <row r="15" spans="1:33">
      <c r="B15" s="2">
        <v>45672</v>
      </c>
    </row>
    <row r="16" spans="1:33">
      <c r="B16" s="2">
        <v>45673</v>
      </c>
    </row>
    <row r="17" spans="2:2">
      <c r="B17" s="2">
        <v>45674</v>
      </c>
    </row>
    <row r="18" spans="2:2">
      <c r="B18" s="2">
        <v>45675</v>
      </c>
    </row>
    <row r="19" spans="2:2">
      <c r="B19" s="2">
        <v>45676</v>
      </c>
    </row>
    <row r="20" spans="2:2">
      <c r="B20" s="2">
        <v>45677</v>
      </c>
    </row>
    <row r="21" spans="2:2">
      <c r="B21" s="2">
        <v>45678</v>
      </c>
    </row>
    <row r="22" spans="2:2">
      <c r="B22" s="2">
        <v>45679</v>
      </c>
    </row>
    <row r="23" spans="2:2">
      <c r="B23" s="2">
        <v>45680</v>
      </c>
    </row>
    <row r="24" spans="2:2">
      <c r="B24" s="2">
        <v>45681</v>
      </c>
    </row>
    <row r="25" spans="2:2">
      <c r="B25" s="2">
        <v>45682</v>
      </c>
    </row>
    <row r="26" spans="2:2">
      <c r="B26" s="2">
        <v>45683</v>
      </c>
    </row>
    <row r="27" spans="2:2">
      <c r="B27" s="2">
        <v>45684</v>
      </c>
    </row>
    <row r="28" spans="2:2">
      <c r="B28" s="2">
        <v>45685</v>
      </c>
    </row>
    <row r="29" spans="2:2">
      <c r="B29" s="2">
        <v>45686</v>
      </c>
    </row>
    <row r="30" spans="2:2">
      <c r="B30" s="2">
        <v>45687</v>
      </c>
    </row>
    <row r="31" spans="2:2">
      <c r="B31" s="2">
        <v>45688</v>
      </c>
    </row>
    <row r="32" spans="2:2">
      <c r="B32" s="2">
        <v>45689</v>
      </c>
    </row>
    <row r="33" spans="2:2">
      <c r="B33" s="2">
        <v>45690</v>
      </c>
    </row>
    <row r="34" spans="2:2">
      <c r="B34" s="2">
        <v>45691</v>
      </c>
    </row>
    <row r="35" spans="2:2">
      <c r="B35" s="2">
        <v>45692</v>
      </c>
    </row>
    <row r="36" spans="2:2">
      <c r="B36" s="2">
        <v>45693</v>
      </c>
    </row>
    <row r="37" spans="2:2">
      <c r="B37" s="2">
        <v>45694</v>
      </c>
    </row>
    <row r="38" spans="2:2">
      <c r="B38" s="2">
        <v>45695</v>
      </c>
    </row>
    <row r="39" spans="2:2">
      <c r="B39" s="2">
        <v>45696</v>
      </c>
    </row>
    <row r="40" spans="2:2">
      <c r="B40" s="2">
        <v>45697</v>
      </c>
    </row>
    <row r="41" spans="2:2">
      <c r="B41" s="2">
        <v>45698</v>
      </c>
    </row>
    <row r="42" spans="2:2">
      <c r="B42" s="2">
        <v>45699</v>
      </c>
    </row>
    <row r="43" spans="2:2">
      <c r="B43" s="2">
        <v>45700</v>
      </c>
    </row>
    <row r="44" spans="2:2">
      <c r="B44" s="2">
        <v>45701</v>
      </c>
    </row>
    <row r="45" spans="2:2">
      <c r="B45" s="2">
        <v>45702</v>
      </c>
    </row>
    <row r="46" spans="2:2">
      <c r="B46" s="2">
        <v>45703</v>
      </c>
    </row>
    <row r="47" spans="2:2">
      <c r="B47" s="2">
        <v>45704</v>
      </c>
    </row>
    <row r="48" spans="2:2">
      <c r="B48" s="2">
        <v>45705</v>
      </c>
    </row>
    <row r="49" spans="2:2">
      <c r="B49" s="2">
        <v>45706</v>
      </c>
    </row>
    <row r="50" spans="2:2">
      <c r="B50" s="2">
        <v>45707</v>
      </c>
    </row>
    <row r="51" spans="2:2">
      <c r="B51" s="2">
        <v>45708</v>
      </c>
    </row>
    <row r="52" spans="2:2">
      <c r="B52" s="2">
        <v>45709</v>
      </c>
    </row>
    <row r="53" spans="2:2">
      <c r="B53" s="2">
        <v>45710</v>
      </c>
    </row>
    <row r="54" spans="2:2">
      <c r="B54" s="2">
        <v>45711</v>
      </c>
    </row>
    <row r="55" spans="2:2">
      <c r="B55" s="2">
        <v>45712</v>
      </c>
    </row>
    <row r="56" spans="2:2">
      <c r="B56" s="2">
        <v>45713</v>
      </c>
    </row>
    <row r="57" spans="2:2">
      <c r="B57" s="2">
        <v>45714</v>
      </c>
    </row>
    <row r="58" spans="2:2">
      <c r="B58" s="2">
        <v>45715</v>
      </c>
    </row>
    <row r="59" spans="2:2">
      <c r="B59" s="2">
        <v>45716</v>
      </c>
    </row>
    <row r="60" spans="2:2">
      <c r="B60" s="2">
        <v>45717</v>
      </c>
    </row>
    <row r="61" spans="2:2">
      <c r="B61" s="2">
        <v>45718</v>
      </c>
    </row>
    <row r="62" spans="2:2">
      <c r="B62" s="2">
        <v>45719</v>
      </c>
    </row>
    <row r="63" spans="2:2">
      <c r="B63" s="2">
        <v>45720</v>
      </c>
    </row>
    <row r="64" spans="2:2">
      <c r="B64" s="2">
        <v>45721</v>
      </c>
    </row>
    <row r="65" spans="2:2">
      <c r="B65" s="2">
        <v>45722</v>
      </c>
    </row>
    <row r="66" spans="2:2">
      <c r="B66" s="2">
        <v>45723</v>
      </c>
    </row>
    <row r="67" spans="2:2">
      <c r="B67" s="2">
        <v>45724</v>
      </c>
    </row>
    <row r="68" spans="2:2">
      <c r="B68" s="2">
        <v>45725</v>
      </c>
    </row>
    <row r="69" spans="2:2">
      <c r="B69" s="2">
        <v>45726</v>
      </c>
    </row>
    <row r="70" spans="2:2">
      <c r="B70" s="2">
        <v>45727</v>
      </c>
    </row>
    <row r="71" spans="2:2">
      <c r="B71" s="2">
        <v>45728</v>
      </c>
    </row>
    <row r="72" spans="2:2">
      <c r="B72" s="2">
        <v>45729</v>
      </c>
    </row>
    <row r="73" spans="2:2">
      <c r="B73" s="2">
        <v>45730</v>
      </c>
    </row>
    <row r="74" spans="2:2">
      <c r="B74" s="2">
        <v>45731</v>
      </c>
    </row>
    <row r="75" spans="2:2">
      <c r="B75" s="2">
        <v>45732</v>
      </c>
    </row>
    <row r="76" spans="2:2">
      <c r="B76" s="2">
        <v>45733</v>
      </c>
    </row>
    <row r="77" spans="2:2">
      <c r="B77" s="2">
        <v>45734</v>
      </c>
    </row>
    <row r="78" spans="2:2">
      <c r="B78" s="2">
        <v>45735</v>
      </c>
    </row>
    <row r="79" spans="2:2">
      <c r="B79" s="2">
        <v>45736</v>
      </c>
    </row>
    <row r="80" spans="2:2">
      <c r="B80" s="2">
        <v>45737</v>
      </c>
    </row>
    <row r="81" spans="2:2">
      <c r="B81" s="2">
        <v>45738</v>
      </c>
    </row>
    <row r="82" spans="2:2">
      <c r="B82" s="2">
        <v>45739</v>
      </c>
    </row>
    <row r="83" spans="2:2">
      <c r="B83" s="2">
        <v>45740</v>
      </c>
    </row>
    <row r="84" spans="2:2">
      <c r="B84" s="2">
        <v>45741</v>
      </c>
    </row>
    <row r="85" spans="2:2">
      <c r="B85" s="2">
        <v>45742</v>
      </c>
    </row>
    <row r="86" spans="2:2">
      <c r="B86" s="2">
        <v>45743</v>
      </c>
    </row>
    <row r="87" spans="2:2">
      <c r="B87" s="2">
        <v>45744</v>
      </c>
    </row>
    <row r="88" spans="2:2">
      <c r="B88" s="2">
        <v>45745</v>
      </c>
    </row>
    <row r="89" spans="2:2">
      <c r="B89" s="2">
        <v>45746</v>
      </c>
    </row>
    <row r="90" spans="2:2">
      <c r="B90" s="2">
        <v>45747</v>
      </c>
    </row>
    <row r="91" spans="2:2">
      <c r="B91" s="2">
        <v>45748</v>
      </c>
    </row>
    <row r="92" spans="2:2">
      <c r="B92" s="2">
        <v>45749</v>
      </c>
    </row>
    <row r="93" spans="2:2">
      <c r="B93" s="2">
        <v>45750</v>
      </c>
    </row>
    <row r="94" spans="2:2">
      <c r="B94" s="2">
        <v>45751</v>
      </c>
    </row>
    <row r="95" spans="2:2">
      <c r="B95" s="2">
        <v>45752</v>
      </c>
    </row>
    <row r="96" spans="2:2">
      <c r="B96" s="2">
        <v>45753</v>
      </c>
    </row>
    <row r="97" spans="2:2">
      <c r="B97" s="2">
        <v>45754</v>
      </c>
    </row>
    <row r="98" spans="2:2">
      <c r="B98" s="2">
        <v>45755</v>
      </c>
    </row>
    <row r="99" spans="2:2">
      <c r="B99" s="2">
        <v>45756</v>
      </c>
    </row>
    <row r="100" spans="2:2">
      <c r="B100" s="2">
        <v>45757</v>
      </c>
    </row>
    <row r="101" spans="2:2">
      <c r="B101" s="2">
        <v>45758</v>
      </c>
    </row>
    <row r="102" spans="2:2">
      <c r="B102" s="2">
        <v>45759</v>
      </c>
    </row>
    <row r="103" spans="2:2">
      <c r="B103" s="2">
        <v>45760</v>
      </c>
    </row>
    <row r="104" spans="2:2">
      <c r="B104" s="2">
        <v>45761</v>
      </c>
    </row>
    <row r="105" spans="2:2">
      <c r="B105" s="2">
        <v>45762</v>
      </c>
    </row>
    <row r="106" spans="2:2">
      <c r="B106" s="2">
        <v>45763</v>
      </c>
    </row>
    <row r="107" spans="2:2">
      <c r="B107" s="2">
        <v>45764</v>
      </c>
    </row>
    <row r="108" spans="2:2">
      <c r="B108" s="2">
        <v>45765</v>
      </c>
    </row>
    <row r="109" spans="2:2">
      <c r="B109" s="2">
        <v>45766</v>
      </c>
    </row>
    <row r="110" spans="2:2">
      <c r="B110" s="2">
        <v>45767</v>
      </c>
    </row>
    <row r="111" spans="2:2">
      <c r="B111" s="2">
        <v>45768</v>
      </c>
    </row>
    <row r="112" spans="2:2">
      <c r="B112" s="2">
        <v>45769</v>
      </c>
    </row>
    <row r="113" spans="2:2">
      <c r="B113" s="2">
        <v>45770</v>
      </c>
    </row>
    <row r="114" spans="2:2">
      <c r="B114" s="2">
        <v>45771</v>
      </c>
    </row>
    <row r="115" spans="2:2">
      <c r="B115" s="2">
        <v>45772</v>
      </c>
    </row>
    <row r="116" spans="2:2">
      <c r="B116" s="2">
        <v>45773</v>
      </c>
    </row>
    <row r="117" spans="2:2">
      <c r="B117" s="2">
        <v>45774</v>
      </c>
    </row>
    <row r="118" spans="2:2">
      <c r="B118" s="2">
        <v>45775</v>
      </c>
    </row>
    <row r="119" spans="2:2">
      <c r="B119" s="2">
        <v>45776</v>
      </c>
    </row>
    <row r="120" spans="2:2">
      <c r="B120" s="2">
        <v>45777</v>
      </c>
    </row>
    <row r="121" spans="2:2">
      <c r="B121" s="2">
        <v>45778</v>
      </c>
    </row>
    <row r="122" spans="2:2">
      <c r="B122" s="2">
        <v>45779</v>
      </c>
    </row>
    <row r="123" spans="2:2">
      <c r="B123" s="2">
        <v>45780</v>
      </c>
    </row>
    <row r="124" spans="2:2">
      <c r="B124" s="2">
        <v>45781</v>
      </c>
    </row>
    <row r="125" spans="2:2">
      <c r="B125" s="2">
        <v>45782</v>
      </c>
    </row>
    <row r="126" spans="2:2">
      <c r="B126" s="2">
        <v>45783</v>
      </c>
    </row>
    <row r="127" spans="2:2">
      <c r="B127" s="2">
        <v>45784</v>
      </c>
    </row>
    <row r="128" spans="2:2">
      <c r="B128" s="2">
        <v>45785</v>
      </c>
    </row>
    <row r="129" spans="2:2">
      <c r="B129" s="2">
        <v>45786</v>
      </c>
    </row>
    <row r="130" spans="2:2">
      <c r="B130" s="2">
        <v>45787</v>
      </c>
    </row>
    <row r="131" spans="2:2">
      <c r="B131" s="2">
        <v>45788</v>
      </c>
    </row>
    <row r="132" spans="2:2">
      <c r="B132" s="2">
        <v>45789</v>
      </c>
    </row>
    <row r="133" spans="2:2">
      <c r="B133" s="2">
        <v>45790</v>
      </c>
    </row>
    <row r="134" spans="2:2">
      <c r="B134" s="2">
        <v>45791</v>
      </c>
    </row>
    <row r="135" spans="2:2">
      <c r="B135" s="2">
        <v>45792</v>
      </c>
    </row>
    <row r="136" spans="2:2">
      <c r="B136" s="2">
        <v>45793</v>
      </c>
    </row>
    <row r="137" spans="2:2">
      <c r="B137" s="2">
        <v>45794</v>
      </c>
    </row>
    <row r="138" spans="2:2">
      <c r="B138" s="2">
        <v>45795</v>
      </c>
    </row>
    <row r="139" spans="2:2">
      <c r="B139" s="2">
        <v>45796</v>
      </c>
    </row>
    <row r="140" spans="2:2">
      <c r="B140" s="2">
        <v>45797</v>
      </c>
    </row>
    <row r="141" spans="2:2">
      <c r="B141" s="2">
        <v>45798</v>
      </c>
    </row>
    <row r="142" spans="2:2">
      <c r="B142" s="2">
        <v>45799</v>
      </c>
    </row>
    <row r="143" spans="2:2">
      <c r="B143" s="2">
        <v>45800</v>
      </c>
    </row>
    <row r="144" spans="2:2">
      <c r="B144" s="2">
        <v>45801</v>
      </c>
    </row>
    <row r="145" spans="2:2">
      <c r="B145" s="2">
        <v>45802</v>
      </c>
    </row>
    <row r="146" spans="2:2">
      <c r="B146" s="2">
        <v>45803</v>
      </c>
    </row>
    <row r="147" spans="2:2">
      <c r="B147" s="2">
        <v>45804</v>
      </c>
    </row>
    <row r="148" spans="2:2">
      <c r="B148" s="2">
        <v>45805</v>
      </c>
    </row>
    <row r="149" spans="2:2">
      <c r="B149" s="2">
        <v>45806</v>
      </c>
    </row>
    <row r="150" spans="2:2">
      <c r="B150" s="2">
        <v>45807</v>
      </c>
    </row>
    <row r="151" spans="2:2">
      <c r="B151" s="2">
        <v>45808</v>
      </c>
    </row>
    <row r="152" spans="2:2">
      <c r="B152" s="2">
        <v>45809</v>
      </c>
    </row>
    <row r="153" spans="2:2">
      <c r="B153" s="2">
        <v>45810</v>
      </c>
    </row>
    <row r="154" spans="2:2">
      <c r="B154" s="2">
        <v>45811</v>
      </c>
    </row>
    <row r="155" spans="2:2">
      <c r="B155" s="2">
        <v>45812</v>
      </c>
    </row>
    <row r="156" spans="2:2">
      <c r="B156" s="2">
        <v>45813</v>
      </c>
    </row>
    <row r="157" spans="2:2">
      <c r="B157" s="2">
        <v>45814</v>
      </c>
    </row>
    <row r="158" spans="2:2">
      <c r="B158" s="2">
        <v>45815</v>
      </c>
    </row>
    <row r="159" spans="2:2">
      <c r="B159" s="2">
        <v>45816</v>
      </c>
    </row>
    <row r="160" spans="2:2">
      <c r="B160" s="2">
        <v>45817</v>
      </c>
    </row>
    <row r="161" spans="2:2">
      <c r="B161" s="2">
        <v>45818</v>
      </c>
    </row>
    <row r="162" spans="2:2">
      <c r="B162" s="2">
        <v>45819</v>
      </c>
    </row>
    <row r="163" spans="2:2">
      <c r="B163" s="2">
        <v>45820</v>
      </c>
    </row>
    <row r="164" spans="2:2">
      <c r="B164" s="2">
        <v>45821</v>
      </c>
    </row>
    <row r="165" spans="2:2">
      <c r="B165" s="2">
        <v>45822</v>
      </c>
    </row>
    <row r="166" spans="2:2">
      <c r="B166" s="2">
        <v>45823</v>
      </c>
    </row>
    <row r="167" spans="2:2">
      <c r="B167" s="2">
        <v>45824</v>
      </c>
    </row>
    <row r="168" spans="2:2">
      <c r="B168" s="2">
        <v>45825</v>
      </c>
    </row>
    <row r="169" spans="2:2">
      <c r="B169" s="2">
        <v>45826</v>
      </c>
    </row>
    <row r="170" spans="2:2">
      <c r="B170" s="2">
        <v>45827</v>
      </c>
    </row>
    <row r="171" spans="2:2">
      <c r="B171" s="2">
        <v>45828</v>
      </c>
    </row>
    <row r="172" spans="2:2">
      <c r="B172" s="2">
        <v>45829</v>
      </c>
    </row>
    <row r="173" spans="2:2">
      <c r="B173" s="2">
        <v>45830</v>
      </c>
    </row>
    <row r="174" spans="2:2">
      <c r="B174" s="2">
        <v>45831</v>
      </c>
    </row>
    <row r="175" spans="2:2">
      <c r="B175" s="2">
        <v>45832</v>
      </c>
    </row>
    <row r="176" spans="2:2">
      <c r="B176" s="2">
        <v>45833</v>
      </c>
    </row>
    <row r="177" spans="2:2">
      <c r="B177" s="2">
        <v>45834</v>
      </c>
    </row>
    <row r="178" spans="2:2">
      <c r="B178" s="2">
        <v>45835</v>
      </c>
    </row>
    <row r="179" spans="2:2">
      <c r="B179" s="2">
        <v>45836</v>
      </c>
    </row>
    <row r="180" spans="2:2">
      <c r="B180" s="2">
        <v>45837</v>
      </c>
    </row>
    <row r="181" spans="2:2">
      <c r="B181" s="2">
        <v>45838</v>
      </c>
    </row>
    <row r="182" spans="2:2">
      <c r="B182" s="2">
        <v>45839</v>
      </c>
    </row>
    <row r="183" spans="2:2">
      <c r="B183" s="2">
        <v>45840</v>
      </c>
    </row>
    <row r="184" spans="2:2">
      <c r="B184" s="2">
        <v>45841</v>
      </c>
    </row>
    <row r="185" spans="2:2">
      <c r="B185" s="2">
        <v>45842</v>
      </c>
    </row>
    <row r="186" spans="2:2">
      <c r="B186" s="2">
        <v>45843</v>
      </c>
    </row>
    <row r="187" spans="2:2">
      <c r="B187" s="2">
        <v>45844</v>
      </c>
    </row>
    <row r="188" spans="2:2">
      <c r="B188" s="2">
        <v>45845</v>
      </c>
    </row>
    <row r="189" spans="2:2">
      <c r="B189" s="2">
        <v>45846</v>
      </c>
    </row>
    <row r="190" spans="2:2">
      <c r="B190" s="2">
        <v>45847</v>
      </c>
    </row>
    <row r="191" spans="2:2">
      <c r="B191" s="2">
        <v>45848</v>
      </c>
    </row>
    <row r="192" spans="2:2">
      <c r="B192" s="2">
        <v>45849</v>
      </c>
    </row>
    <row r="193" spans="2:2">
      <c r="B193" s="2">
        <v>45850</v>
      </c>
    </row>
    <row r="194" spans="2:2">
      <c r="B194" s="2">
        <v>45851</v>
      </c>
    </row>
    <row r="195" spans="2:2">
      <c r="B195" s="2">
        <v>45852</v>
      </c>
    </row>
    <row r="196" spans="2:2">
      <c r="B196" s="2">
        <v>45853</v>
      </c>
    </row>
    <row r="197" spans="2:2">
      <c r="B197" s="2">
        <v>45854</v>
      </c>
    </row>
    <row r="198" spans="2:2">
      <c r="B198" s="2">
        <v>45855</v>
      </c>
    </row>
    <row r="199" spans="2:2">
      <c r="B199" s="2">
        <v>45856</v>
      </c>
    </row>
    <row r="200" spans="2:2">
      <c r="B200" s="2">
        <v>45857</v>
      </c>
    </row>
    <row r="201" spans="2:2">
      <c r="B201" s="2">
        <v>45858</v>
      </c>
    </row>
    <row r="202" spans="2:2">
      <c r="B202" s="2">
        <v>45859</v>
      </c>
    </row>
    <row r="203" spans="2:2">
      <c r="B203" s="2">
        <v>45860</v>
      </c>
    </row>
    <row r="204" spans="2:2">
      <c r="B204" s="2">
        <v>45861</v>
      </c>
    </row>
    <row r="205" spans="2:2">
      <c r="B205" s="2">
        <v>45862</v>
      </c>
    </row>
    <row r="206" spans="2:2">
      <c r="B206" s="2">
        <v>45863</v>
      </c>
    </row>
    <row r="207" spans="2:2">
      <c r="B207" s="2">
        <v>45864</v>
      </c>
    </row>
    <row r="208" spans="2:2">
      <c r="B208" s="2">
        <v>45865</v>
      </c>
    </row>
    <row r="209" spans="2:2">
      <c r="B209" s="2">
        <v>45866</v>
      </c>
    </row>
    <row r="210" spans="2:2">
      <c r="B210" s="2">
        <v>45867</v>
      </c>
    </row>
    <row r="211" spans="2:2">
      <c r="B211" s="2">
        <v>45868</v>
      </c>
    </row>
    <row r="212" spans="2:2">
      <c r="B212" s="2">
        <v>45869</v>
      </c>
    </row>
    <row r="213" spans="2:2">
      <c r="B213" s="2">
        <v>45870</v>
      </c>
    </row>
    <row r="214" spans="2:2">
      <c r="B214" s="2">
        <v>45871</v>
      </c>
    </row>
    <row r="215" spans="2:2">
      <c r="B215" s="2">
        <v>45872</v>
      </c>
    </row>
    <row r="216" spans="2:2">
      <c r="B216" s="2">
        <v>45873</v>
      </c>
    </row>
    <row r="217" spans="2:2">
      <c r="B217" s="2">
        <v>45874</v>
      </c>
    </row>
    <row r="218" spans="2:2">
      <c r="B218" s="2">
        <v>45875</v>
      </c>
    </row>
    <row r="219" spans="2:2">
      <c r="B219" s="2">
        <v>45876</v>
      </c>
    </row>
    <row r="220" spans="2:2">
      <c r="B220" s="2">
        <v>45877</v>
      </c>
    </row>
    <row r="221" spans="2:2">
      <c r="B221" s="2">
        <v>45878</v>
      </c>
    </row>
    <row r="222" spans="2:2">
      <c r="B222" s="2">
        <v>45879</v>
      </c>
    </row>
    <row r="223" spans="2:2">
      <c r="B223" s="2">
        <v>45880</v>
      </c>
    </row>
    <row r="224" spans="2:2">
      <c r="B224" s="2">
        <v>45881</v>
      </c>
    </row>
    <row r="225" spans="2:2">
      <c r="B225" s="2">
        <v>45882</v>
      </c>
    </row>
    <row r="226" spans="2:2">
      <c r="B226" s="2">
        <v>45883</v>
      </c>
    </row>
    <row r="227" spans="2:2">
      <c r="B227" s="2">
        <v>45884</v>
      </c>
    </row>
    <row r="228" spans="2:2">
      <c r="B228" s="2">
        <v>45885</v>
      </c>
    </row>
    <row r="229" spans="2:2">
      <c r="B229" s="2">
        <v>45886</v>
      </c>
    </row>
    <row r="230" spans="2:2">
      <c r="B230" s="2">
        <v>45887</v>
      </c>
    </row>
    <row r="231" spans="2:2">
      <c r="B231" s="2">
        <v>45888</v>
      </c>
    </row>
    <row r="232" spans="2:2">
      <c r="B232" s="2">
        <v>45889</v>
      </c>
    </row>
    <row r="233" spans="2:2">
      <c r="B233" s="2">
        <v>45890</v>
      </c>
    </row>
    <row r="234" spans="2:2">
      <c r="B234" s="2">
        <v>45891</v>
      </c>
    </row>
    <row r="235" spans="2:2">
      <c r="B235" s="2">
        <v>45892</v>
      </c>
    </row>
    <row r="236" spans="2:2">
      <c r="B236" s="2">
        <v>45893</v>
      </c>
    </row>
    <row r="237" spans="2:2">
      <c r="B237" s="2">
        <v>45894</v>
      </c>
    </row>
    <row r="238" spans="2:2">
      <c r="B238" s="2">
        <v>45895</v>
      </c>
    </row>
    <row r="239" spans="2:2">
      <c r="B239" s="2">
        <v>45896</v>
      </c>
    </row>
    <row r="240" spans="2:2">
      <c r="B240" s="2">
        <v>45897</v>
      </c>
    </row>
    <row r="241" spans="2:2">
      <c r="B241" s="2">
        <v>45898</v>
      </c>
    </row>
    <row r="242" spans="2:2">
      <c r="B242" s="2">
        <v>45899</v>
      </c>
    </row>
    <row r="243" spans="2:2">
      <c r="B243" s="2">
        <v>45900</v>
      </c>
    </row>
    <row r="244" spans="2:2">
      <c r="B244" s="2">
        <v>45901</v>
      </c>
    </row>
    <row r="245" spans="2:2">
      <c r="B245" s="2">
        <v>45902</v>
      </c>
    </row>
    <row r="246" spans="2:2">
      <c r="B246" s="2">
        <v>45903</v>
      </c>
    </row>
    <row r="247" spans="2:2">
      <c r="B247" s="2">
        <v>45904</v>
      </c>
    </row>
    <row r="248" spans="2:2">
      <c r="B248" s="2">
        <v>45905</v>
      </c>
    </row>
    <row r="249" spans="2:2">
      <c r="B249" s="2">
        <v>45906</v>
      </c>
    </row>
    <row r="250" spans="2:2">
      <c r="B250" s="2">
        <v>45907</v>
      </c>
    </row>
    <row r="251" spans="2:2">
      <c r="B251" s="2">
        <v>45908</v>
      </c>
    </row>
    <row r="252" spans="2:2">
      <c r="B252" s="2">
        <v>45909</v>
      </c>
    </row>
    <row r="253" spans="2:2">
      <c r="B253" s="2">
        <v>45910</v>
      </c>
    </row>
    <row r="254" spans="2:2">
      <c r="B254" s="2">
        <v>45911</v>
      </c>
    </row>
    <row r="255" spans="2:2">
      <c r="B255" s="2">
        <v>45912</v>
      </c>
    </row>
    <row r="256" spans="2:2">
      <c r="B256" s="2">
        <v>45913</v>
      </c>
    </row>
    <row r="257" spans="2:2">
      <c r="B257" s="2">
        <v>45914</v>
      </c>
    </row>
    <row r="258" spans="2:2">
      <c r="B258" s="2">
        <v>45915</v>
      </c>
    </row>
    <row r="259" spans="2:2">
      <c r="B259" s="2">
        <v>45916</v>
      </c>
    </row>
    <row r="260" spans="2:2">
      <c r="B260" s="2">
        <v>45917</v>
      </c>
    </row>
    <row r="261" spans="2:2">
      <c r="B261" s="2">
        <v>45918</v>
      </c>
    </row>
    <row r="262" spans="2:2">
      <c r="B262" s="2">
        <v>45919</v>
      </c>
    </row>
    <row r="263" spans="2:2">
      <c r="B263" s="2">
        <v>45920</v>
      </c>
    </row>
    <row r="264" spans="2:2">
      <c r="B264" s="2">
        <v>45921</v>
      </c>
    </row>
    <row r="265" spans="2:2">
      <c r="B265" s="2">
        <v>45922</v>
      </c>
    </row>
    <row r="266" spans="2:2">
      <c r="B266" s="2">
        <v>45923</v>
      </c>
    </row>
    <row r="267" spans="2:2">
      <c r="B267" s="2">
        <v>45924</v>
      </c>
    </row>
    <row r="268" spans="2:2">
      <c r="B268" s="2">
        <v>45925</v>
      </c>
    </row>
    <row r="269" spans="2:2">
      <c r="B269" s="2">
        <v>45926</v>
      </c>
    </row>
    <row r="270" spans="2:2">
      <c r="B270" s="2">
        <v>45927</v>
      </c>
    </row>
    <row r="271" spans="2:2">
      <c r="B271" s="2">
        <v>45928</v>
      </c>
    </row>
    <row r="272" spans="2:2">
      <c r="B272" s="2">
        <v>45929</v>
      </c>
    </row>
    <row r="273" spans="2:2">
      <c r="B273" s="2">
        <v>45930</v>
      </c>
    </row>
    <row r="274" spans="2:2">
      <c r="B274" s="2">
        <v>45931</v>
      </c>
    </row>
    <row r="275" spans="2:2">
      <c r="B275" s="2">
        <v>45932</v>
      </c>
    </row>
    <row r="276" spans="2:2">
      <c r="B276" s="2">
        <v>45933</v>
      </c>
    </row>
    <row r="277" spans="2:2">
      <c r="B277" s="2">
        <v>45934</v>
      </c>
    </row>
    <row r="278" spans="2:2">
      <c r="B278" s="2">
        <v>45935</v>
      </c>
    </row>
    <row r="279" spans="2:2">
      <c r="B279" s="2">
        <v>45936</v>
      </c>
    </row>
    <row r="280" spans="2:2">
      <c r="B280" s="2">
        <v>45937</v>
      </c>
    </row>
    <row r="281" spans="2:2">
      <c r="B281" s="2">
        <v>45938</v>
      </c>
    </row>
    <row r="282" spans="2:2">
      <c r="B282" s="2">
        <v>45939</v>
      </c>
    </row>
    <row r="283" spans="2:2">
      <c r="B283" s="2">
        <v>45940</v>
      </c>
    </row>
    <row r="284" spans="2:2">
      <c r="B284" s="2">
        <v>45941</v>
      </c>
    </row>
    <row r="285" spans="2:2">
      <c r="B285" s="2">
        <v>45942</v>
      </c>
    </row>
    <row r="286" spans="2:2">
      <c r="B286" s="2">
        <v>45943</v>
      </c>
    </row>
    <row r="287" spans="2:2">
      <c r="B287" s="2">
        <v>45944</v>
      </c>
    </row>
    <row r="288" spans="2:2">
      <c r="B288" s="2">
        <v>45945</v>
      </c>
    </row>
    <row r="289" spans="2:2">
      <c r="B289" s="2">
        <v>45946</v>
      </c>
    </row>
    <row r="290" spans="2:2">
      <c r="B290" s="2">
        <v>45947</v>
      </c>
    </row>
    <row r="291" spans="2:2">
      <c r="B291" s="2">
        <v>45948</v>
      </c>
    </row>
    <row r="292" spans="2:2">
      <c r="B292" s="2">
        <v>45949</v>
      </c>
    </row>
    <row r="293" spans="2:2">
      <c r="B293" s="2">
        <v>45950</v>
      </c>
    </row>
    <row r="294" spans="2:2">
      <c r="B294" s="2">
        <v>45951</v>
      </c>
    </row>
    <row r="295" spans="2:2">
      <c r="B295" s="2">
        <v>45952</v>
      </c>
    </row>
    <row r="296" spans="2:2">
      <c r="B296" s="2">
        <v>45953</v>
      </c>
    </row>
    <row r="297" spans="2:2">
      <c r="B297" s="2">
        <v>45954</v>
      </c>
    </row>
    <row r="298" spans="2:2">
      <c r="B298" s="2">
        <v>45955</v>
      </c>
    </row>
    <row r="299" spans="2:2">
      <c r="B299" s="2">
        <v>45956</v>
      </c>
    </row>
    <row r="300" spans="2:2">
      <c r="B300" s="2">
        <v>45957</v>
      </c>
    </row>
    <row r="301" spans="2:2">
      <c r="B301" s="2">
        <v>45958</v>
      </c>
    </row>
    <row r="302" spans="2:2">
      <c r="B302" s="2">
        <v>45959</v>
      </c>
    </row>
    <row r="303" spans="2:2">
      <c r="B303" s="2">
        <v>45960</v>
      </c>
    </row>
    <row r="304" spans="2:2">
      <c r="B304" s="2">
        <v>45961</v>
      </c>
    </row>
    <row r="305" spans="2:2">
      <c r="B305" s="2">
        <v>45962</v>
      </c>
    </row>
    <row r="306" spans="2:2">
      <c r="B306" s="2">
        <v>45963</v>
      </c>
    </row>
    <row r="307" spans="2:2">
      <c r="B307" s="2">
        <v>45964</v>
      </c>
    </row>
    <row r="308" spans="2:2">
      <c r="B308" s="2">
        <v>45965</v>
      </c>
    </row>
    <row r="309" spans="2:2">
      <c r="B309" s="2">
        <v>45966</v>
      </c>
    </row>
    <row r="310" spans="2:2">
      <c r="B310" s="2">
        <v>45967</v>
      </c>
    </row>
    <row r="311" spans="2:2">
      <c r="B311" s="2">
        <v>45968</v>
      </c>
    </row>
    <row r="312" spans="2:2">
      <c r="B312" s="2">
        <v>45969</v>
      </c>
    </row>
    <row r="313" spans="2:2">
      <c r="B313" s="2">
        <v>45970</v>
      </c>
    </row>
    <row r="314" spans="2:2">
      <c r="B314" s="2">
        <v>45971</v>
      </c>
    </row>
    <row r="315" spans="2:2">
      <c r="B315" s="2">
        <v>45972</v>
      </c>
    </row>
    <row r="316" spans="2:2">
      <c r="B316" s="2">
        <v>45973</v>
      </c>
    </row>
    <row r="317" spans="2:2">
      <c r="B317" s="2">
        <v>45974</v>
      </c>
    </row>
    <row r="318" spans="2:2">
      <c r="B318" s="2">
        <v>45975</v>
      </c>
    </row>
    <row r="319" spans="2:2">
      <c r="B319" s="2">
        <v>45976</v>
      </c>
    </row>
    <row r="320" spans="2:2">
      <c r="B320" s="2">
        <v>45977</v>
      </c>
    </row>
    <row r="321" spans="2:2">
      <c r="B321" s="2">
        <v>45978</v>
      </c>
    </row>
    <row r="322" spans="2:2">
      <c r="B322" s="2">
        <v>45979</v>
      </c>
    </row>
    <row r="323" spans="2:2">
      <c r="B323" s="2">
        <v>45980</v>
      </c>
    </row>
    <row r="324" spans="2:2">
      <c r="B324" s="2">
        <v>45981</v>
      </c>
    </row>
    <row r="325" spans="2:2">
      <c r="B325" s="2">
        <v>45982</v>
      </c>
    </row>
    <row r="326" spans="2:2">
      <c r="B326" s="2">
        <v>45983</v>
      </c>
    </row>
    <row r="327" spans="2:2">
      <c r="B327" s="2">
        <v>45984</v>
      </c>
    </row>
    <row r="328" spans="2:2">
      <c r="B328" s="2">
        <v>45985</v>
      </c>
    </row>
    <row r="329" spans="2:2">
      <c r="B329" s="2">
        <v>45986</v>
      </c>
    </row>
    <row r="330" spans="2:2">
      <c r="B330" s="2">
        <v>45987</v>
      </c>
    </row>
    <row r="331" spans="2:2">
      <c r="B331" s="2">
        <v>45988</v>
      </c>
    </row>
    <row r="332" spans="2:2">
      <c r="B332" s="2">
        <v>45989</v>
      </c>
    </row>
    <row r="333" spans="2:2">
      <c r="B333" s="2">
        <v>45990</v>
      </c>
    </row>
    <row r="334" spans="2:2">
      <c r="B334" s="2">
        <v>45991</v>
      </c>
    </row>
    <row r="335" spans="2:2">
      <c r="B335" s="2">
        <v>45992</v>
      </c>
    </row>
    <row r="336" spans="2:2">
      <c r="B336" s="2">
        <v>45993</v>
      </c>
    </row>
    <row r="337" spans="2:2">
      <c r="B337" s="2">
        <v>45994</v>
      </c>
    </row>
    <row r="338" spans="2:2">
      <c r="B338" s="2">
        <v>45995</v>
      </c>
    </row>
    <row r="339" spans="2:2">
      <c r="B339" s="2">
        <v>45996</v>
      </c>
    </row>
    <row r="340" spans="2:2">
      <c r="B340" s="2">
        <v>45997</v>
      </c>
    </row>
    <row r="341" spans="2:2">
      <c r="B341" s="2">
        <v>45998</v>
      </c>
    </row>
    <row r="342" spans="2:2">
      <c r="B342" s="2">
        <v>45999</v>
      </c>
    </row>
    <row r="343" spans="2:2">
      <c r="B343" s="2">
        <v>46000</v>
      </c>
    </row>
    <row r="344" spans="2:2">
      <c r="B344" s="2">
        <v>46001</v>
      </c>
    </row>
    <row r="345" spans="2:2">
      <c r="B345" s="2">
        <v>46002</v>
      </c>
    </row>
    <row r="346" spans="2:2">
      <c r="B346" s="2">
        <v>46003</v>
      </c>
    </row>
    <row r="347" spans="2:2">
      <c r="B347" s="2">
        <v>46004</v>
      </c>
    </row>
    <row r="348" spans="2:2">
      <c r="B348" s="2">
        <v>46005</v>
      </c>
    </row>
    <row r="349" spans="2:2">
      <c r="B349" s="2">
        <v>46006</v>
      </c>
    </row>
    <row r="350" spans="2:2">
      <c r="B350" s="2">
        <v>46007</v>
      </c>
    </row>
    <row r="351" spans="2:2">
      <c r="B351" s="2">
        <v>46008</v>
      </c>
    </row>
    <row r="352" spans="2:2">
      <c r="B352" s="2">
        <v>46009</v>
      </c>
    </row>
    <row r="353" spans="2:2">
      <c r="B353" s="2">
        <v>46010</v>
      </c>
    </row>
    <row r="354" spans="2:2">
      <c r="B354" s="2">
        <v>46011</v>
      </c>
    </row>
    <row r="355" spans="2:2">
      <c r="B355" s="2">
        <v>46012</v>
      </c>
    </row>
    <row r="356" spans="2:2">
      <c r="B356" s="2">
        <v>46013</v>
      </c>
    </row>
    <row r="357" spans="2:2">
      <c r="B357" s="2">
        <v>46014</v>
      </c>
    </row>
    <row r="358" spans="2:2">
      <c r="B358" s="2">
        <v>46015</v>
      </c>
    </row>
    <row r="359" spans="2:2">
      <c r="B359" s="2">
        <v>46016</v>
      </c>
    </row>
    <row r="360" spans="2:2">
      <c r="B360" s="2">
        <v>46017</v>
      </c>
    </row>
    <row r="361" spans="2:2">
      <c r="B361" s="2">
        <v>46018</v>
      </c>
    </row>
    <row r="362" spans="2:2">
      <c r="B362" s="2">
        <v>46019</v>
      </c>
    </row>
    <row r="363" spans="2:2">
      <c r="B363" s="2">
        <v>46020</v>
      </c>
    </row>
    <row r="364" spans="2:2">
      <c r="B364" s="2">
        <v>46021</v>
      </c>
    </row>
    <row r="365" spans="2:2">
      <c r="B365" s="2">
        <v>46022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Sablon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maruntu</dc:creator>
  <cp:lastModifiedBy>mirela maruntu</cp:lastModifiedBy>
  <cp:lastPrinted>2025-05-26T12:27:06Z</cp:lastPrinted>
  <dcterms:created xsi:type="dcterms:W3CDTF">2025-05-26T09:16:56Z</dcterms:created>
  <dcterms:modified xsi:type="dcterms:W3CDTF">2025-05-26T15:46:51Z</dcterms:modified>
</cp:coreProperties>
</file>